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шк.5 01.01.2018г." sheetId="12" r:id="rId1"/>
    <sheet name="шк.5 01.01.2019г." sheetId="15" r:id="rId2"/>
    <sheet name="шк.5 01.01.2020г." sheetId="16" r:id="rId3"/>
  </sheets>
  <calcPr calcId="144525" refMode="R1C1"/>
</workbook>
</file>

<file path=xl/calcChain.xml><?xml version="1.0" encoding="utf-8"?>
<calcChain xmlns="http://schemas.openxmlformats.org/spreadsheetml/2006/main">
  <c r="F82" i="16" l="1"/>
  <c r="F81" i="16"/>
  <c r="F80" i="16"/>
  <c r="F79" i="16"/>
  <c r="F78" i="16"/>
  <c r="F77" i="16"/>
  <c r="F76" i="16"/>
  <c r="F75" i="16"/>
  <c r="F74" i="16"/>
  <c r="L72" i="16"/>
  <c r="K72" i="16"/>
  <c r="J72" i="16"/>
  <c r="I72" i="16"/>
  <c r="H72" i="16"/>
  <c r="G72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L56" i="16"/>
  <c r="K56" i="16"/>
  <c r="J56" i="16"/>
  <c r="I56" i="16"/>
  <c r="H56" i="16"/>
  <c r="G56" i="16"/>
  <c r="F56" i="16"/>
  <c r="F53" i="16"/>
  <c r="F52" i="16"/>
  <c r="L51" i="16"/>
  <c r="K51" i="16"/>
  <c r="J51" i="16"/>
  <c r="I51" i="16"/>
  <c r="F51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G34" i="16"/>
  <c r="F34" i="16"/>
  <c r="F33" i="16"/>
  <c r="G32" i="16"/>
  <c r="F32" i="16"/>
  <c r="L30" i="16"/>
  <c r="K30" i="16"/>
  <c r="J30" i="16"/>
  <c r="I30" i="16"/>
  <c r="H30" i="16"/>
  <c r="G30" i="16"/>
  <c r="F30" i="16"/>
  <c r="L29" i="16"/>
  <c r="K29" i="16"/>
  <c r="J29" i="16"/>
  <c r="I29" i="16"/>
  <c r="H29" i="16"/>
  <c r="G29" i="16"/>
  <c r="F29" i="16"/>
  <c r="H26" i="16"/>
  <c r="F26" i="16"/>
  <c r="H25" i="16"/>
  <c r="F25" i="16"/>
  <c r="H24" i="16"/>
  <c r="F24" i="16"/>
  <c r="K21" i="16"/>
  <c r="F21" i="16"/>
  <c r="K20" i="16"/>
  <c r="F20" i="16"/>
  <c r="G18" i="16"/>
  <c r="F18" i="16"/>
  <c r="G17" i="16"/>
  <c r="F17" i="16"/>
  <c r="G16" i="16"/>
  <c r="F16" i="16"/>
  <c r="G15" i="16"/>
  <c r="F15" i="16"/>
  <c r="G14" i="16"/>
  <c r="F14" i="16"/>
  <c r="G13" i="16"/>
  <c r="F13" i="16"/>
  <c r="G12" i="16"/>
  <c r="F12" i="16"/>
  <c r="L8" i="16"/>
  <c r="K8" i="16"/>
  <c r="J8" i="16"/>
  <c r="I8" i="16"/>
  <c r="H8" i="16"/>
  <c r="G8" i="16"/>
  <c r="F8" i="16"/>
  <c r="F82" i="15"/>
  <c r="F81" i="15"/>
  <c r="F80" i="15"/>
  <c r="F79" i="15"/>
  <c r="F78" i="15"/>
  <c r="F77" i="15"/>
  <c r="F76" i="15"/>
  <c r="F75" i="15"/>
  <c r="F74" i="15"/>
  <c r="L72" i="15"/>
  <c r="K72" i="15"/>
  <c r="J72" i="15"/>
  <c r="I72" i="15"/>
  <c r="H72" i="15"/>
  <c r="G72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L56" i="15"/>
  <c r="K56" i="15"/>
  <c r="J56" i="15"/>
  <c r="I56" i="15"/>
  <c r="H56" i="15"/>
  <c r="G56" i="15"/>
  <c r="F56" i="15"/>
  <c r="F53" i="15"/>
  <c r="F52" i="15"/>
  <c r="L51" i="15"/>
  <c r="K51" i="15"/>
  <c r="J51" i="15"/>
  <c r="I51" i="15"/>
  <c r="F51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G34" i="15"/>
  <c r="F34" i="15"/>
  <c r="F33" i="15"/>
  <c r="G32" i="15"/>
  <c r="F32" i="15"/>
  <c r="L30" i="15"/>
  <c r="K30" i="15"/>
  <c r="J30" i="15"/>
  <c r="I30" i="15"/>
  <c r="H30" i="15"/>
  <c r="G30" i="15"/>
  <c r="F30" i="15"/>
  <c r="L29" i="15"/>
  <c r="K29" i="15"/>
  <c r="J29" i="15"/>
  <c r="I29" i="15"/>
  <c r="H29" i="15"/>
  <c r="G29" i="15"/>
  <c r="F29" i="15"/>
  <c r="H26" i="15"/>
  <c r="F26" i="15"/>
  <c r="H25" i="15"/>
  <c r="F25" i="15"/>
  <c r="H24" i="15"/>
  <c r="F24" i="15"/>
  <c r="K21" i="15"/>
  <c r="F21" i="15"/>
  <c r="K20" i="15"/>
  <c r="F20" i="15"/>
  <c r="G18" i="15"/>
  <c r="F18" i="15"/>
  <c r="G17" i="15"/>
  <c r="F17" i="15"/>
  <c r="G16" i="15"/>
  <c r="F16" i="15"/>
  <c r="G15" i="15"/>
  <c r="F15" i="15"/>
  <c r="G14" i="15"/>
  <c r="F14" i="15"/>
  <c r="G13" i="15"/>
  <c r="F13" i="15"/>
  <c r="G12" i="15"/>
  <c r="F12" i="15"/>
  <c r="L8" i="15"/>
  <c r="K8" i="15"/>
  <c r="J8" i="15"/>
  <c r="I8" i="15"/>
  <c r="H8" i="15"/>
  <c r="G8" i="15"/>
  <c r="F8" i="15"/>
  <c r="F82" i="12"/>
  <c r="F81" i="12"/>
  <c r="F80" i="12"/>
  <c r="F79" i="12"/>
  <c r="F78" i="12"/>
  <c r="F77" i="12"/>
  <c r="F76" i="12"/>
  <c r="F75" i="12"/>
  <c r="F74" i="12"/>
  <c r="L72" i="12"/>
  <c r="K72" i="12"/>
  <c r="J72" i="12"/>
  <c r="I72" i="12"/>
  <c r="H72" i="12"/>
  <c r="G72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L56" i="12"/>
  <c r="K56" i="12"/>
  <c r="J56" i="12"/>
  <c r="I56" i="12"/>
  <c r="H56" i="12"/>
  <c r="G56" i="12"/>
  <c r="F56" i="12"/>
  <c r="F53" i="12"/>
  <c r="F52" i="12"/>
  <c r="L51" i="12"/>
  <c r="K51" i="12"/>
  <c r="J51" i="12"/>
  <c r="I51" i="12"/>
  <c r="H51" i="12"/>
  <c r="F51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L30" i="12"/>
  <c r="K30" i="12"/>
  <c r="J30" i="12"/>
  <c r="I30" i="12"/>
  <c r="H30" i="12"/>
  <c r="G30" i="12"/>
  <c r="F30" i="12"/>
  <c r="L29" i="12"/>
  <c r="K29" i="12"/>
  <c r="J29" i="12"/>
  <c r="I29" i="12"/>
  <c r="H29" i="12"/>
  <c r="G29" i="12"/>
  <c r="F29" i="12"/>
  <c r="H26" i="12"/>
  <c r="F26" i="12"/>
  <c r="H25" i="12"/>
  <c r="F25" i="12"/>
  <c r="H24" i="12"/>
  <c r="F24" i="12"/>
  <c r="K21" i="12"/>
  <c r="F21" i="12"/>
  <c r="K20" i="12"/>
  <c r="F20" i="12"/>
  <c r="G18" i="12"/>
  <c r="F18" i="12"/>
  <c r="G17" i="12"/>
  <c r="F17" i="12"/>
  <c r="G16" i="12"/>
  <c r="F16" i="12"/>
  <c r="G15" i="12"/>
  <c r="F15" i="12"/>
  <c r="G14" i="12"/>
  <c r="F14" i="12"/>
  <c r="G13" i="12"/>
  <c r="F13" i="12"/>
  <c r="G12" i="12"/>
  <c r="F12" i="12"/>
  <c r="L8" i="12"/>
  <c r="K8" i="12"/>
  <c r="J8" i="12"/>
  <c r="I8" i="12"/>
  <c r="H8" i="12"/>
  <c r="G8" i="12"/>
  <c r="F8" i="12"/>
</calcChain>
</file>

<file path=xl/sharedStrings.xml><?xml version="1.0" encoding="utf-8"?>
<sst xmlns="http://schemas.openxmlformats.org/spreadsheetml/2006/main" count="586" uniqueCount="84">
  <si>
    <t>Наименование показателя</t>
  </si>
  <si>
    <t>код строки</t>
  </si>
  <si>
    <t>код бюджетной классификации Российской Федерации</t>
  </si>
  <si>
    <t>КВР</t>
  </si>
  <si>
    <t>КОСГУ</t>
  </si>
  <si>
    <t>код субсидии</t>
  </si>
  <si>
    <t>объем финансового обеспечения, рублей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</si>
  <si>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</si>
  <si>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</si>
  <si>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</si>
  <si>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</si>
  <si>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</si>
  <si>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</si>
  <si>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</si>
  <si>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</si>
  <si>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</si>
  <si>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Х</t>
  </si>
  <si>
    <t>в том числе: 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</si>
  <si>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</si>
  <si>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</si>
  <si>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</si>
  <si>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</si>
  <si>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</si>
  <si>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</si>
  <si>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 ,</t>
  </si>
  <si>
    <t>Оплата труда и начисления на выплаты по оплате труда, всего</t>
  </si>
  <si>
    <t>из них:</t>
  </si>
  <si>
    <t>Заработная плата</t>
  </si>
  <si>
    <t>Начисления на выплаты по оплате труда</t>
  </si>
  <si>
    <t>Услуги связи</t>
  </si>
  <si>
    <t>Работы, услуги по содержанию имущества</t>
  </si>
  <si>
    <t>Прочие работы, услуги</t>
  </si>
  <si>
    <t>Поступление нефинансовых активов, всего</t>
  </si>
  <si>
    <t>Увеличение стоимости основных средств</t>
  </si>
  <si>
    <t>Увеличение стоимости материальных запасов</t>
  </si>
  <si>
    <t>Социальные и иные выплаты населению, всего</t>
  </si>
  <si>
    <t>906.9.4</t>
  </si>
  <si>
    <t>уплату налогов, сборов и иных платежей, всего</t>
  </si>
  <si>
    <t>Безвозмездные перечисления организациям</t>
  </si>
  <si>
    <t>расходы на закупку товаров, работ, услуг, всего</t>
  </si>
  <si>
    <t>Поступление финансовых активов, всего:</t>
  </si>
  <si>
    <t xml:space="preserve">из них:
увеличение остатков средств
</t>
  </si>
  <si>
    <t>прочие поступления</t>
  </si>
  <si>
    <t>Выбытие финансовых активов, всего</t>
  </si>
  <si>
    <t xml:space="preserve">Из них:
уменьшение остатков средств
</t>
  </si>
  <si>
    <t>прочие выбытия</t>
  </si>
  <si>
    <t>Остаток средств на начало года</t>
  </si>
  <si>
    <t>Остаток средств на конец года</t>
  </si>
  <si>
    <t>«Субсидии на реализацию общеобразовательных программ начального, среднего (полного) общего образования в рамках выполнения муниципального задания»</t>
  </si>
  <si>
    <t>Субсидии на выравнивание обеспеченности муниципальных районов (городских округов) по реализации ими их отдельных расходных полномочий</t>
  </si>
  <si>
    <t>Показатели по поступлениям и выплатам Муниципальное автономное общеобразовательное учреждение - начальная общеобразовательная школа №5.</t>
  </si>
  <si>
    <t>906.7.8</t>
  </si>
  <si>
    <t>906.7.10</t>
  </si>
  <si>
    <t>906.7.11</t>
  </si>
  <si>
    <t>Прочие выплаты</t>
  </si>
  <si>
    <t>906.7.42</t>
  </si>
  <si>
    <t>Транспортные услуги</t>
  </si>
  <si>
    <t>Коммунальные услуги</t>
  </si>
  <si>
    <t>906.7.44</t>
  </si>
  <si>
    <t>906.20.4</t>
  </si>
  <si>
    <t>Субсидии АУ на финансовое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 общего в МОУ и финансовое обеспечение дополнительного образования детей в МОУ в части финансирования расходов, направляемых на модернизацию системы общего образования в рамках выполнения муниципального задания</t>
  </si>
  <si>
    <t>Субсидии АУ на финансовое  обеспечение гос. гарантий реализации прав на получение общедоступного и бесплатного дошкольного, начального общего, основного общего, среднего  общего в МОУ и финансовое обеспечение дополнительного образования детей в МОУ в части финансирования расходов на учебники, учебные пособия, технические средства обучения, расходные материалы и хозяйственные нужды (за исключением расходов на содержание зданий, коммунальных расходов и расходов, направляемых на модернизацию системы общего образования) в рамках выполнения муниципального задания</t>
  </si>
  <si>
    <t>Субсидии АУ на финансовое  обеспечение гос. гарантий реализации прав на получение общедоступного и бесплатного дошкольного, начального общего, основного общего, среднего  общего в муниципальных общеобразовательных организациях и финансовое обеспечение дополнительного образования детей в МОУ в части финансирования расходов на оплату труда работников (за исключением педагогических работников) общеобразовательных организаций в рамках выполнения муниципального задания</t>
  </si>
  <si>
    <t>Субсидии АУ на финансовое  обеспечение гос. гарантий реализации прав на получение общедоступного и бесплатного дошкольного, начального общего, основного общего, среднего  общего в муниципальных общеобразовательных организациях и финансовое обеспечение дополнительного образования детей в МОУ в части финансирования расходов на оплату труда работников общеобразовательных организаций в рамках выполнения муниципального задания</t>
  </si>
  <si>
    <t>«Субсидии АУ на ооганизацию мероприятий по организации оздоровительной компании детей и подростков"</t>
  </si>
  <si>
    <t>906.70.3</t>
  </si>
  <si>
    <t>Поступления от иной приносящей доход деятельности, всего:</t>
  </si>
  <si>
    <t>внебюджет</t>
  </si>
  <si>
    <t>Пожертвования</t>
  </si>
  <si>
    <t xml:space="preserve">Начальник МКУ "УО ГО Среднеуральск"                           </t>
  </si>
  <si>
    <t>С.А.Кулагина</t>
  </si>
  <si>
    <t xml:space="preserve">Директор МАОУ - НОШ № 5                                     </t>
  </si>
  <si>
    <t>906.7.12</t>
  </si>
  <si>
    <t>Субсидии АУ на финансовое  обеспечение гос. гарантий реализации прав на получение общедоступного и бесплатного дошкольного, начального общего, основного общего, среднего  общего в муниципальных общеобразовательных организациях и финансовое обеспечение дополнительного образования детей в МОУ в части финансирования расходов на оплату труда работников (Педагогов дополнительного образования) общеобразовательных организаций в рамках выполнения муниципального задания</t>
  </si>
  <si>
    <t>Прочие расходы (уплата налога, УСН)</t>
  </si>
  <si>
    <t>на 01.01.2018г.</t>
  </si>
  <si>
    <t>«Субсидии на иные цели (Установка ограждения 700 тыс.рубл.)"</t>
  </si>
  <si>
    <t>Н.В. Рон</t>
  </si>
  <si>
    <t>«Субсидии на иные цели ( установка ограждения 700 000.00 рублей)"</t>
  </si>
  <si>
    <t>906.70.4</t>
  </si>
  <si>
    <t>906.13</t>
  </si>
  <si>
    <t>Прочие расходы</t>
  </si>
  <si>
    <t>на 01.01.2019г.</t>
  </si>
  <si>
    <t>на 01.01.2020г.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</si>
</sst>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Arial CYR"/>
      <family val="2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16">
      <alignment vertical="top" wrapText="1"/>
    </xf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0" xfId="0" applyNumberFormat="1" applyFont="1" applyFill="1"/>
    <xf numFmtId="0" fontId="1" fillId="0" borderId="0" xfId="0" applyFont="1" applyFill="1"/>
    <xf numFmtId="0" fontId="4" fillId="0" borderId="16" xfId="1" applyNumberFormat="1" applyFont="1" applyProtection="1">
      <alignment vertical="top" wrapText="1"/>
      <protection locked="0"/>
    </xf>
    <xf numFmtId="0" fontId="4" fillId="0" borderId="16" xfId="1" applyNumberFormat="1" applyFont="1" applyAlignment="1" applyProtection="1">
      <alignment horizontal="left" vertical="top" wrapText="1"/>
      <protection locked="0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/>
    <xf numFmtId="0" fontId="2" fillId="0" borderId="1" xfId="0" applyFont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2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2">
    <cellStyle name="xl40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67"/>
  <sheetViews>
    <sheetView zoomScale="90" zoomScaleNormal="90" workbookViewId="0">
      <selection activeCell="A30" sqref="A30:G30"/>
    </sheetView>
  </sheetViews>
  <sheetFormatPr defaultRowHeight="15.75" x14ac:dyDescent="0.25"/>
  <cols>
    <col min="1" max="1" width="65.28515625" style="11" customWidth="1"/>
    <col min="2" max="4" width="9.140625" style="1"/>
    <col min="5" max="5" width="14.140625" style="1" bestFit="1" customWidth="1"/>
    <col min="6" max="6" width="14.28515625" style="33" bestFit="1" customWidth="1"/>
    <col min="7" max="7" width="14.28515625" style="25" bestFit="1" customWidth="1"/>
    <col min="8" max="9" width="13.140625" style="1" bestFit="1" customWidth="1"/>
    <col min="10" max="10" width="9.140625" style="1"/>
    <col min="11" max="11" width="13.140625" style="19" bestFit="1" customWidth="1"/>
    <col min="12" max="13" width="9.140625" style="1"/>
    <col min="14" max="14" width="13.140625" style="1" bestFit="1" customWidth="1"/>
    <col min="15" max="15" width="9.140625" style="1"/>
    <col min="16" max="16" width="14.28515625" style="1" bestFit="1" customWidth="1"/>
    <col min="17" max="39" width="9.140625" style="1"/>
  </cols>
  <sheetData>
    <row r="1" spans="1:39" ht="34.5" customHeight="1" x14ac:dyDescent="0.25">
      <c r="A1" s="42" t="s">
        <v>50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39" x14ac:dyDescent="0.25">
      <c r="A2" s="25" t="s">
        <v>75</v>
      </c>
    </row>
    <row r="3" spans="1:39" s="3" customFormat="1" ht="31.5" customHeight="1" x14ac:dyDescent="0.25">
      <c r="A3" s="43" t="s">
        <v>0</v>
      </c>
      <c r="B3" s="38" t="s">
        <v>1</v>
      </c>
      <c r="C3" s="47" t="s">
        <v>2</v>
      </c>
      <c r="D3" s="48"/>
      <c r="E3" s="49"/>
      <c r="F3" s="40" t="s">
        <v>6</v>
      </c>
      <c r="G3" s="56"/>
      <c r="H3" s="56"/>
      <c r="I3" s="56"/>
      <c r="J3" s="56"/>
      <c r="K3" s="56"/>
      <c r="L3" s="4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x14ac:dyDescent="0.25">
      <c r="A4" s="44"/>
      <c r="B4" s="46"/>
      <c r="C4" s="50"/>
      <c r="D4" s="51"/>
      <c r="E4" s="52"/>
      <c r="F4" s="57" t="s">
        <v>7</v>
      </c>
      <c r="G4" s="60" t="s">
        <v>8</v>
      </c>
      <c r="H4" s="61"/>
      <c r="I4" s="61"/>
      <c r="J4" s="61"/>
      <c r="K4" s="61"/>
      <c r="L4" s="62"/>
    </row>
    <row r="5" spans="1:39" ht="299.25" customHeight="1" x14ac:dyDescent="0.25">
      <c r="A5" s="44"/>
      <c r="B5" s="46"/>
      <c r="C5" s="53"/>
      <c r="D5" s="54"/>
      <c r="E5" s="55"/>
      <c r="F5" s="58"/>
      <c r="G5" s="63" t="s">
        <v>9</v>
      </c>
      <c r="H5" s="38" t="s">
        <v>10</v>
      </c>
      <c r="I5" s="38" t="s">
        <v>11</v>
      </c>
      <c r="J5" s="38" t="s">
        <v>12</v>
      </c>
      <c r="K5" s="40" t="s">
        <v>13</v>
      </c>
      <c r="L5" s="41"/>
    </row>
    <row r="6" spans="1:39" ht="31.5" x14ac:dyDescent="0.25">
      <c r="A6" s="45"/>
      <c r="B6" s="39"/>
      <c r="C6" s="5" t="s">
        <v>3</v>
      </c>
      <c r="D6" s="5" t="s">
        <v>4</v>
      </c>
      <c r="E6" s="6" t="s">
        <v>5</v>
      </c>
      <c r="F6" s="59"/>
      <c r="G6" s="64"/>
      <c r="H6" s="39"/>
      <c r="I6" s="39"/>
      <c r="J6" s="39"/>
      <c r="K6" s="14" t="s">
        <v>7</v>
      </c>
      <c r="L6" s="6" t="s">
        <v>14</v>
      </c>
      <c r="P6" s="13"/>
    </row>
    <row r="7" spans="1:39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15">
        <v>6</v>
      </c>
      <c r="G7" s="5">
        <v>7</v>
      </c>
      <c r="H7" s="5">
        <v>8</v>
      </c>
      <c r="I7" s="5">
        <v>9</v>
      </c>
      <c r="J7" s="5">
        <v>10</v>
      </c>
      <c r="K7" s="15">
        <v>11</v>
      </c>
      <c r="L7" s="5">
        <v>12</v>
      </c>
      <c r="P7" s="13"/>
    </row>
    <row r="8" spans="1:39" x14ac:dyDescent="0.25">
      <c r="A8" s="7" t="s">
        <v>15</v>
      </c>
      <c r="B8" s="4">
        <v>100</v>
      </c>
      <c r="C8" s="4" t="s">
        <v>16</v>
      </c>
      <c r="D8" s="4" t="s">
        <v>16</v>
      </c>
      <c r="E8" s="4" t="s">
        <v>16</v>
      </c>
      <c r="F8" s="34">
        <f>G8+H8+I8+J8+K8</f>
        <v>44404460</v>
      </c>
      <c r="G8" s="22">
        <f t="shared" ref="G8:L8" si="0">G12+G13+G14+G15+G16+G17+G18+G20+G21+G25+G26</f>
        <v>35794960</v>
      </c>
      <c r="H8" s="22">
        <f t="shared" si="0"/>
        <v>1716500</v>
      </c>
      <c r="I8" s="22">
        <f t="shared" si="0"/>
        <v>0</v>
      </c>
      <c r="J8" s="22">
        <f t="shared" si="0"/>
        <v>0</v>
      </c>
      <c r="K8" s="22">
        <f t="shared" si="0"/>
        <v>6893000</v>
      </c>
      <c r="L8" s="22">
        <f t="shared" si="0"/>
        <v>0</v>
      </c>
      <c r="P8" s="13"/>
    </row>
    <row r="9" spans="1:39" x14ac:dyDescent="0.25">
      <c r="A9" s="7" t="s">
        <v>17</v>
      </c>
      <c r="B9" s="4">
        <v>110</v>
      </c>
      <c r="C9" s="4"/>
      <c r="D9" s="4"/>
      <c r="E9" s="4"/>
      <c r="F9" s="34"/>
      <c r="G9" s="22" t="s">
        <v>16</v>
      </c>
      <c r="H9" s="12" t="s">
        <v>16</v>
      </c>
      <c r="I9" s="12" t="s">
        <v>16</v>
      </c>
      <c r="J9" s="12" t="s">
        <v>16</v>
      </c>
      <c r="K9" s="17"/>
      <c r="L9" s="12" t="s">
        <v>16</v>
      </c>
    </row>
    <row r="10" spans="1:39" x14ac:dyDescent="0.25">
      <c r="A10" s="7" t="s">
        <v>18</v>
      </c>
      <c r="B10" s="4">
        <v>120</v>
      </c>
      <c r="C10" s="4"/>
      <c r="D10" s="4"/>
      <c r="E10" s="4"/>
      <c r="F10" s="34"/>
      <c r="G10" s="22"/>
      <c r="H10" s="12" t="s">
        <v>16</v>
      </c>
      <c r="I10" s="12" t="s">
        <v>16</v>
      </c>
      <c r="J10" s="12"/>
      <c r="K10" s="17"/>
      <c r="L10" s="12"/>
    </row>
    <row r="11" spans="1:39" x14ac:dyDescent="0.25">
      <c r="A11" s="7" t="s">
        <v>8</v>
      </c>
      <c r="B11" s="4"/>
      <c r="C11" s="4"/>
      <c r="D11" s="4"/>
      <c r="E11" s="4"/>
      <c r="F11" s="34"/>
      <c r="G11" s="22"/>
      <c r="H11" s="12"/>
      <c r="I11" s="12"/>
      <c r="J11" s="12"/>
      <c r="K11" s="17"/>
      <c r="L11" s="12"/>
    </row>
    <row r="12" spans="1:39" ht="47.25" x14ac:dyDescent="0.25">
      <c r="A12" s="9" t="s">
        <v>48</v>
      </c>
      <c r="B12" s="4"/>
      <c r="C12" s="4"/>
      <c r="D12" s="4">
        <v>130</v>
      </c>
      <c r="E12" s="4" t="s">
        <v>51</v>
      </c>
      <c r="F12" s="34">
        <f>G12+H12+I12+J12+K12</f>
        <v>10395900</v>
      </c>
      <c r="G12" s="22">
        <f>G32+G42+G57+G60+G61+G63+G67+G71+G79+G77</f>
        <v>10395900</v>
      </c>
      <c r="H12" s="12"/>
      <c r="I12" s="12"/>
      <c r="J12" s="12"/>
      <c r="K12" s="17"/>
      <c r="L12" s="12"/>
    </row>
    <row r="13" spans="1:39" ht="48" customHeight="1" x14ac:dyDescent="0.25">
      <c r="A13" s="9" t="s">
        <v>49</v>
      </c>
      <c r="B13" s="4"/>
      <c r="C13" s="4"/>
      <c r="D13" s="4">
        <v>130</v>
      </c>
      <c r="E13" s="4" t="s">
        <v>36</v>
      </c>
      <c r="F13" s="34">
        <f t="shared" ref="F13:F18" si="1">G13+H13+I13+J13+K13</f>
        <v>0</v>
      </c>
      <c r="G13" s="22">
        <f>G33+G43</f>
        <v>0</v>
      </c>
      <c r="H13" s="12"/>
      <c r="I13" s="12"/>
      <c r="J13" s="12"/>
      <c r="K13" s="17"/>
      <c r="L13" s="12"/>
    </row>
    <row r="14" spans="1:39" ht="132" customHeight="1" x14ac:dyDescent="0.25">
      <c r="A14" s="21" t="s">
        <v>63</v>
      </c>
      <c r="B14" s="4"/>
      <c r="C14" s="4"/>
      <c r="D14" s="4">
        <v>130</v>
      </c>
      <c r="E14" s="4" t="s">
        <v>52</v>
      </c>
      <c r="F14" s="34">
        <f t="shared" si="1"/>
        <v>17584680</v>
      </c>
      <c r="G14" s="22">
        <f>G34+G39+G44</f>
        <v>17584680</v>
      </c>
      <c r="H14" s="12"/>
      <c r="I14" s="12"/>
      <c r="J14" s="12"/>
      <c r="K14" s="17"/>
      <c r="L14" s="12"/>
    </row>
    <row r="15" spans="1:39" ht="130.5" customHeight="1" x14ac:dyDescent="0.25">
      <c r="A15" s="21" t="s">
        <v>62</v>
      </c>
      <c r="B15" s="4"/>
      <c r="C15" s="4"/>
      <c r="D15" s="4">
        <v>130</v>
      </c>
      <c r="E15" s="4" t="s">
        <v>53</v>
      </c>
      <c r="F15" s="34">
        <f t="shared" si="1"/>
        <v>4384690</v>
      </c>
      <c r="G15" s="22">
        <f>G35+G40+G45</f>
        <v>4384690</v>
      </c>
      <c r="H15" s="12"/>
      <c r="I15" s="12"/>
      <c r="J15" s="12"/>
      <c r="K15" s="17"/>
      <c r="L15" s="12"/>
    </row>
    <row r="16" spans="1:39" ht="130.5" customHeight="1" x14ac:dyDescent="0.25">
      <c r="A16" s="21" t="s">
        <v>73</v>
      </c>
      <c r="B16" s="4"/>
      <c r="C16" s="4"/>
      <c r="D16" s="4">
        <v>130</v>
      </c>
      <c r="E16" s="4" t="s">
        <v>72</v>
      </c>
      <c r="F16" s="34">
        <f>G16+H16+I16+J16+K16</f>
        <v>1149690</v>
      </c>
      <c r="G16" s="22">
        <f>G36+G41+G46</f>
        <v>1149690</v>
      </c>
      <c r="H16" s="12"/>
      <c r="I16" s="12"/>
      <c r="J16" s="12"/>
      <c r="K16" s="17"/>
      <c r="L16" s="12"/>
    </row>
    <row r="17" spans="1:12" ht="161.25" customHeight="1" x14ac:dyDescent="0.25">
      <c r="A17" s="21" t="s">
        <v>61</v>
      </c>
      <c r="B17" s="4"/>
      <c r="C17" s="4"/>
      <c r="D17" s="4">
        <v>130</v>
      </c>
      <c r="E17" s="4" t="s">
        <v>55</v>
      </c>
      <c r="F17" s="34">
        <f>G17+H17+I17+J17+K17</f>
        <v>662000</v>
      </c>
      <c r="G17" s="22">
        <f>G58+G68+G74</f>
        <v>662000</v>
      </c>
      <c r="H17" s="12"/>
      <c r="I17" s="12"/>
      <c r="J17" s="12"/>
      <c r="K17" s="17"/>
      <c r="L17" s="12"/>
    </row>
    <row r="18" spans="1:12" s="1" customFormat="1" ht="126" x14ac:dyDescent="0.25">
      <c r="A18" s="20" t="s">
        <v>60</v>
      </c>
      <c r="B18" s="4"/>
      <c r="C18" s="4"/>
      <c r="D18" s="4">
        <v>130</v>
      </c>
      <c r="E18" s="4" t="s">
        <v>58</v>
      </c>
      <c r="F18" s="34">
        <f t="shared" si="1"/>
        <v>1618000</v>
      </c>
      <c r="G18" s="22">
        <f>G69+G75+G80</f>
        <v>1618000</v>
      </c>
      <c r="H18" s="12"/>
      <c r="I18" s="12"/>
      <c r="J18" s="12"/>
      <c r="K18" s="17"/>
      <c r="L18" s="12"/>
    </row>
    <row r="19" spans="1:12" s="1" customFormat="1" x14ac:dyDescent="0.25">
      <c r="A19" s="9" t="s">
        <v>66</v>
      </c>
      <c r="B19" s="4"/>
      <c r="C19" s="4"/>
      <c r="D19" s="4"/>
      <c r="E19" s="4"/>
      <c r="F19" s="34"/>
      <c r="G19" s="22"/>
      <c r="H19" s="12"/>
      <c r="I19" s="12"/>
      <c r="J19" s="12"/>
      <c r="K19" s="17"/>
      <c r="L19" s="12"/>
    </row>
    <row r="20" spans="1:12" s="1" customFormat="1" x14ac:dyDescent="0.25">
      <c r="A20" s="9" t="s">
        <v>67</v>
      </c>
      <c r="B20" s="4"/>
      <c r="C20" s="4"/>
      <c r="D20" s="4">
        <v>130</v>
      </c>
      <c r="E20" s="4">
        <v>906.13</v>
      </c>
      <c r="F20" s="34">
        <f>G20+H20+I20+J20+K20</f>
        <v>6893000</v>
      </c>
      <c r="G20" s="22"/>
      <c r="H20" s="12"/>
      <c r="I20" s="12"/>
      <c r="J20" s="12"/>
      <c r="K20" s="17">
        <f>K38+K51+K48+K59+K62+K65+K70+K78+K82</f>
        <v>6893000</v>
      </c>
      <c r="L20" s="12"/>
    </row>
    <row r="21" spans="1:12" s="1" customFormat="1" x14ac:dyDescent="0.25">
      <c r="A21" s="9" t="s">
        <v>68</v>
      </c>
      <c r="B21" s="4"/>
      <c r="C21" s="4"/>
      <c r="D21" s="4">
        <v>180</v>
      </c>
      <c r="E21" s="4">
        <v>906.18</v>
      </c>
      <c r="F21" s="34">
        <f>G21+H21+I21+J21+K21</f>
        <v>0</v>
      </c>
      <c r="G21" s="22"/>
      <c r="H21" s="12"/>
      <c r="I21" s="12"/>
      <c r="J21" s="12"/>
      <c r="K21" s="17">
        <f>K66</f>
        <v>0</v>
      </c>
      <c r="L21" s="12"/>
    </row>
    <row r="22" spans="1:12" s="1" customFormat="1" ht="31.5" x14ac:dyDescent="0.25">
      <c r="A22" s="7" t="s">
        <v>19</v>
      </c>
      <c r="B22" s="4">
        <v>130</v>
      </c>
      <c r="C22" s="4"/>
      <c r="D22" s="4"/>
      <c r="E22" s="4"/>
      <c r="F22" s="35"/>
      <c r="G22" s="23" t="s">
        <v>16</v>
      </c>
      <c r="H22" s="4" t="s">
        <v>16</v>
      </c>
      <c r="I22" s="4" t="s">
        <v>16</v>
      </c>
      <c r="J22" s="4" t="s">
        <v>16</v>
      </c>
      <c r="K22" s="16"/>
      <c r="L22" s="4" t="s">
        <v>16</v>
      </c>
    </row>
    <row r="23" spans="1:12" s="1" customFormat="1" ht="47.25" x14ac:dyDescent="0.25">
      <c r="A23" s="8" t="s">
        <v>20</v>
      </c>
      <c r="B23" s="4">
        <v>140</v>
      </c>
      <c r="C23" s="4"/>
      <c r="D23" s="4"/>
      <c r="E23" s="4"/>
      <c r="F23" s="35"/>
      <c r="G23" s="23" t="s">
        <v>16</v>
      </c>
      <c r="H23" s="4" t="s">
        <v>16</v>
      </c>
      <c r="I23" s="4" t="s">
        <v>16</v>
      </c>
      <c r="J23" s="4" t="s">
        <v>16</v>
      </c>
      <c r="K23" s="16"/>
      <c r="L23" s="4" t="s">
        <v>16</v>
      </c>
    </row>
    <row r="24" spans="1:12" s="1" customFormat="1" x14ac:dyDescent="0.25">
      <c r="A24" s="7" t="s">
        <v>21</v>
      </c>
      <c r="B24" s="4">
        <v>150</v>
      </c>
      <c r="C24" s="4"/>
      <c r="D24" s="4">
        <v>180</v>
      </c>
      <c r="E24" s="4"/>
      <c r="F24" s="34">
        <f>H24+I24</f>
        <v>1716500</v>
      </c>
      <c r="G24" s="23" t="s">
        <v>16</v>
      </c>
      <c r="H24" s="12">
        <f>H25+H26</f>
        <v>1716500</v>
      </c>
      <c r="I24" s="4"/>
      <c r="J24" s="4" t="s">
        <v>16</v>
      </c>
      <c r="K24" s="16" t="s">
        <v>16</v>
      </c>
      <c r="L24" s="4" t="s">
        <v>16</v>
      </c>
    </row>
    <row r="25" spans="1:12" s="1" customFormat="1" ht="31.5" x14ac:dyDescent="0.25">
      <c r="A25" s="32" t="s">
        <v>64</v>
      </c>
      <c r="B25" s="4"/>
      <c r="C25" s="4"/>
      <c r="D25" s="4">
        <v>180</v>
      </c>
      <c r="E25" s="4" t="s">
        <v>59</v>
      </c>
      <c r="F25" s="34">
        <f>G25+H25+I25+J25+K25</f>
        <v>1016500</v>
      </c>
      <c r="G25" s="22"/>
      <c r="H25" s="12">
        <f>H37+H47+H64+H81</f>
        <v>1016500</v>
      </c>
      <c r="I25" s="12"/>
      <c r="J25" s="12"/>
      <c r="K25" s="17"/>
      <c r="L25" s="12"/>
    </row>
    <row r="26" spans="1:12" s="1" customFormat="1" ht="31.5" x14ac:dyDescent="0.25">
      <c r="A26" s="32" t="s">
        <v>78</v>
      </c>
      <c r="B26" s="4"/>
      <c r="C26" s="4"/>
      <c r="D26" s="4">
        <v>180</v>
      </c>
      <c r="E26" s="4" t="s">
        <v>79</v>
      </c>
      <c r="F26" s="34">
        <f>G26+H26+I26+J26+K26</f>
        <v>700000</v>
      </c>
      <c r="G26" s="22"/>
      <c r="H26" s="12">
        <f>H76</f>
        <v>700000</v>
      </c>
      <c r="I26" s="12"/>
      <c r="J26" s="12"/>
      <c r="K26" s="17"/>
      <c r="L26" s="12"/>
    </row>
    <row r="27" spans="1:12" s="1" customFormat="1" x14ac:dyDescent="0.25">
      <c r="A27" s="7" t="s">
        <v>22</v>
      </c>
      <c r="B27" s="4">
        <v>160</v>
      </c>
      <c r="C27" s="4"/>
      <c r="D27" s="4"/>
      <c r="E27" s="4"/>
      <c r="F27" s="35"/>
      <c r="G27" s="23" t="s">
        <v>16</v>
      </c>
      <c r="H27" s="4" t="s">
        <v>16</v>
      </c>
      <c r="I27" s="4" t="s">
        <v>16</v>
      </c>
      <c r="J27" s="4" t="s">
        <v>16</v>
      </c>
      <c r="K27" s="16"/>
      <c r="L27" s="4"/>
    </row>
    <row r="28" spans="1:12" s="1" customFormat="1" x14ac:dyDescent="0.25">
      <c r="A28" s="7" t="s">
        <v>23</v>
      </c>
      <c r="B28" s="4">
        <v>180</v>
      </c>
      <c r="C28" s="4" t="s">
        <v>16</v>
      </c>
      <c r="D28" s="4" t="s">
        <v>16</v>
      </c>
      <c r="E28" s="4" t="s">
        <v>16</v>
      </c>
      <c r="F28" s="35"/>
      <c r="G28" s="23" t="s">
        <v>16</v>
      </c>
      <c r="H28" s="4" t="s">
        <v>16</v>
      </c>
      <c r="I28" s="4" t="s">
        <v>16</v>
      </c>
      <c r="J28" s="4" t="s">
        <v>16</v>
      </c>
      <c r="K28" s="16"/>
      <c r="L28" s="4" t="s">
        <v>16</v>
      </c>
    </row>
    <row r="29" spans="1:12" s="1" customFormat="1" x14ac:dyDescent="0.25">
      <c r="A29" s="7" t="s">
        <v>24</v>
      </c>
      <c r="B29" s="4">
        <v>200</v>
      </c>
      <c r="C29" s="4" t="s">
        <v>16</v>
      </c>
      <c r="D29" s="4" t="s">
        <v>16</v>
      </c>
      <c r="E29" s="4" t="s">
        <v>16</v>
      </c>
      <c r="F29" s="34">
        <f>G29+H29+I29+J29+K29</f>
        <v>44404460</v>
      </c>
      <c r="G29" s="22">
        <f>G30+G56+G72</f>
        <v>35794960</v>
      </c>
      <c r="H29" s="12">
        <f>H30+H56+H72</f>
        <v>1716500</v>
      </c>
      <c r="I29" s="12">
        <f>I30+I51+I56+I72</f>
        <v>0</v>
      </c>
      <c r="J29" s="12">
        <f>J30+J51+J56+J72</f>
        <v>0</v>
      </c>
      <c r="K29" s="12">
        <f>K30+K51+K56+K72</f>
        <v>6893000</v>
      </c>
      <c r="L29" s="12">
        <f>L30+L51+L56+L72</f>
        <v>0</v>
      </c>
    </row>
    <row r="30" spans="1:12" s="1" customFormat="1" x14ac:dyDescent="0.25">
      <c r="A30" s="26" t="s">
        <v>25</v>
      </c>
      <c r="B30" s="27">
        <v>210</v>
      </c>
      <c r="C30" s="27"/>
      <c r="D30" s="27">
        <v>210</v>
      </c>
      <c r="E30" s="27"/>
      <c r="F30" s="28">
        <f t="shared" ref="F30:F82" si="2">G30+H30+I30+J30+K30</f>
        <v>34545460</v>
      </c>
      <c r="G30" s="28">
        <f>SUM(G32:G48)</f>
        <v>28559960</v>
      </c>
      <c r="H30" s="29">
        <f>SUM(H32:H48)</f>
        <v>976500</v>
      </c>
      <c r="I30" s="29">
        <f>SUM(I32:I45)</f>
        <v>0</v>
      </c>
      <c r="J30" s="29">
        <f>SUM(J32:J45)</f>
        <v>0</v>
      </c>
      <c r="K30" s="29">
        <f>SUM(K31:K48)</f>
        <v>5009000</v>
      </c>
      <c r="L30" s="29">
        <f>SUM(L32:L45)</f>
        <v>0</v>
      </c>
    </row>
    <row r="31" spans="1:12" s="1" customFormat="1" x14ac:dyDescent="0.25">
      <c r="A31" s="9" t="s">
        <v>26</v>
      </c>
      <c r="B31" s="4"/>
      <c r="C31" s="4"/>
      <c r="D31" s="4"/>
      <c r="E31" s="4"/>
      <c r="F31" s="34"/>
      <c r="G31" s="22"/>
      <c r="H31" s="12"/>
      <c r="I31" s="12"/>
      <c r="J31" s="12"/>
      <c r="K31" s="17"/>
      <c r="L31" s="12"/>
    </row>
    <row r="32" spans="1:12" s="1" customFormat="1" x14ac:dyDescent="0.25">
      <c r="A32" s="9" t="s">
        <v>27</v>
      </c>
      <c r="B32" s="4"/>
      <c r="C32" s="4">
        <v>111</v>
      </c>
      <c r="D32" s="4">
        <v>211</v>
      </c>
      <c r="E32" s="4" t="s">
        <v>51</v>
      </c>
      <c r="F32" s="34">
        <f t="shared" si="2"/>
        <v>4178900</v>
      </c>
      <c r="G32" s="22">
        <v>4178900</v>
      </c>
      <c r="H32" s="12"/>
      <c r="I32" s="12"/>
      <c r="J32" s="12"/>
      <c r="K32" s="17"/>
      <c r="L32" s="12"/>
    </row>
    <row r="33" spans="1:14" s="1" customFormat="1" x14ac:dyDescent="0.25">
      <c r="A33" s="9" t="s">
        <v>27</v>
      </c>
      <c r="B33" s="4"/>
      <c r="C33" s="4">
        <v>111</v>
      </c>
      <c r="D33" s="4">
        <v>211</v>
      </c>
      <c r="E33" s="4" t="s">
        <v>36</v>
      </c>
      <c r="F33" s="34">
        <f t="shared" si="2"/>
        <v>0</v>
      </c>
      <c r="G33" s="22"/>
      <c r="H33" s="12"/>
      <c r="I33" s="12"/>
      <c r="J33" s="12"/>
      <c r="K33" s="17"/>
      <c r="L33" s="12"/>
    </row>
    <row r="34" spans="1:14" s="1" customFormat="1" x14ac:dyDescent="0.25">
      <c r="A34" s="9" t="s">
        <v>27</v>
      </c>
      <c r="B34" s="4"/>
      <c r="C34" s="4">
        <v>111</v>
      </c>
      <c r="D34" s="4">
        <v>211</v>
      </c>
      <c r="E34" s="4" t="s">
        <v>52</v>
      </c>
      <c r="F34" s="34">
        <f t="shared" si="2"/>
        <v>13504800</v>
      </c>
      <c r="G34" s="22">
        <v>13504800</v>
      </c>
      <c r="H34" s="12"/>
      <c r="I34" s="12"/>
      <c r="J34" s="12"/>
      <c r="K34" s="17"/>
      <c r="L34" s="12"/>
    </row>
    <row r="35" spans="1:14" s="1" customFormat="1" x14ac:dyDescent="0.25">
      <c r="A35" s="9" t="s">
        <v>27</v>
      </c>
      <c r="B35" s="4"/>
      <c r="C35" s="4">
        <v>111</v>
      </c>
      <c r="D35" s="4">
        <v>211</v>
      </c>
      <c r="E35" s="4" t="s">
        <v>53</v>
      </c>
      <c r="F35" s="34">
        <f t="shared" si="2"/>
        <v>3367100</v>
      </c>
      <c r="G35" s="22">
        <v>3367100</v>
      </c>
      <c r="H35" s="12"/>
      <c r="I35" s="12"/>
      <c r="J35" s="12"/>
      <c r="K35" s="17"/>
      <c r="L35" s="12"/>
    </row>
    <row r="36" spans="1:14" s="1" customFormat="1" x14ac:dyDescent="0.25">
      <c r="A36" s="9" t="s">
        <v>27</v>
      </c>
      <c r="B36" s="4"/>
      <c r="C36" s="4">
        <v>111</v>
      </c>
      <c r="D36" s="4">
        <v>211</v>
      </c>
      <c r="E36" s="4" t="s">
        <v>72</v>
      </c>
      <c r="F36" s="34">
        <f>G36+H36+I36+J36+K36</f>
        <v>882500</v>
      </c>
      <c r="G36" s="22">
        <v>882500</v>
      </c>
      <c r="H36" s="12"/>
      <c r="I36" s="12"/>
      <c r="J36" s="12"/>
      <c r="K36" s="17"/>
      <c r="L36" s="12"/>
    </row>
    <row r="37" spans="1:14" s="1" customFormat="1" x14ac:dyDescent="0.25">
      <c r="A37" s="9" t="s">
        <v>27</v>
      </c>
      <c r="B37" s="4"/>
      <c r="C37" s="4">
        <v>111</v>
      </c>
      <c r="D37" s="4">
        <v>211</v>
      </c>
      <c r="E37" s="4" t="s">
        <v>59</v>
      </c>
      <c r="F37" s="34">
        <f t="shared" si="2"/>
        <v>750000</v>
      </c>
      <c r="G37" s="22"/>
      <c r="H37" s="22">
        <v>750000</v>
      </c>
      <c r="I37" s="12"/>
      <c r="J37" s="12"/>
      <c r="K37" s="17"/>
      <c r="L37" s="12"/>
    </row>
    <row r="38" spans="1:14" s="1" customFormat="1" x14ac:dyDescent="0.25">
      <c r="A38" s="9" t="s">
        <v>27</v>
      </c>
      <c r="B38" s="4"/>
      <c r="C38" s="4">
        <v>111</v>
      </c>
      <c r="D38" s="4">
        <v>211</v>
      </c>
      <c r="E38" s="4">
        <v>906.13</v>
      </c>
      <c r="F38" s="34">
        <f t="shared" si="2"/>
        <v>3847000</v>
      </c>
      <c r="G38" s="22"/>
      <c r="H38" s="12"/>
      <c r="I38" s="12"/>
      <c r="J38" s="12"/>
      <c r="K38" s="17">
        <v>3847000</v>
      </c>
      <c r="L38" s="12"/>
    </row>
    <row r="39" spans="1:14" s="1" customFormat="1" x14ac:dyDescent="0.25">
      <c r="A39" s="9" t="s">
        <v>54</v>
      </c>
      <c r="B39" s="4"/>
      <c r="C39" s="4">
        <v>112</v>
      </c>
      <c r="D39" s="4">
        <v>212</v>
      </c>
      <c r="E39" s="4" t="s">
        <v>52</v>
      </c>
      <c r="F39" s="34">
        <f t="shared" si="2"/>
        <v>1380</v>
      </c>
      <c r="G39" s="22">
        <v>1380</v>
      </c>
      <c r="H39" s="12"/>
      <c r="I39" s="12"/>
      <c r="J39" s="12"/>
      <c r="K39" s="17"/>
      <c r="L39" s="12"/>
    </row>
    <row r="40" spans="1:14" s="1" customFormat="1" x14ac:dyDescent="0.25">
      <c r="A40" s="9" t="s">
        <v>54</v>
      </c>
      <c r="B40" s="4"/>
      <c r="C40" s="4">
        <v>112</v>
      </c>
      <c r="D40" s="4">
        <v>212</v>
      </c>
      <c r="E40" s="4" t="s">
        <v>53</v>
      </c>
      <c r="F40" s="34">
        <f>G40+H40+I40+J40+K40</f>
        <v>690</v>
      </c>
      <c r="G40" s="22">
        <v>690</v>
      </c>
      <c r="H40" s="12"/>
      <c r="I40" s="12"/>
      <c r="J40" s="12"/>
      <c r="K40" s="17"/>
      <c r="L40" s="12"/>
    </row>
    <row r="41" spans="1:14" s="1" customFormat="1" x14ac:dyDescent="0.25">
      <c r="A41" s="9" t="s">
        <v>54</v>
      </c>
      <c r="B41" s="4"/>
      <c r="C41" s="4">
        <v>112</v>
      </c>
      <c r="D41" s="4">
        <v>212</v>
      </c>
      <c r="E41" s="4" t="s">
        <v>72</v>
      </c>
      <c r="F41" s="34">
        <f>G41+H41+I41+J41+K41</f>
        <v>690</v>
      </c>
      <c r="G41" s="22">
        <v>690</v>
      </c>
      <c r="H41" s="12"/>
      <c r="I41" s="12"/>
      <c r="J41" s="12"/>
      <c r="K41" s="17"/>
      <c r="L41" s="12"/>
    </row>
    <row r="42" spans="1:14" s="1" customFormat="1" x14ac:dyDescent="0.25">
      <c r="A42" s="9" t="s">
        <v>28</v>
      </c>
      <c r="B42" s="4"/>
      <c r="C42" s="4">
        <v>119</v>
      </c>
      <c r="D42" s="4">
        <v>213</v>
      </c>
      <c r="E42" s="4" t="s">
        <v>51</v>
      </c>
      <c r="F42" s="34">
        <f t="shared" si="2"/>
        <v>1262000</v>
      </c>
      <c r="G42" s="22">
        <v>1262000</v>
      </c>
      <c r="H42" s="12"/>
      <c r="I42" s="12"/>
      <c r="J42" s="12"/>
      <c r="K42" s="17"/>
      <c r="L42" s="12"/>
    </row>
    <row r="43" spans="1:14" s="1" customFormat="1" x14ac:dyDescent="0.25">
      <c r="A43" s="9" t="s">
        <v>28</v>
      </c>
      <c r="B43" s="4"/>
      <c r="C43" s="4">
        <v>119</v>
      </c>
      <c r="D43" s="4">
        <v>213</v>
      </c>
      <c r="E43" s="4" t="s">
        <v>36</v>
      </c>
      <c r="F43" s="34">
        <f t="shared" si="2"/>
        <v>0</v>
      </c>
      <c r="G43" s="22"/>
      <c r="H43" s="12"/>
      <c r="I43" s="12"/>
      <c r="J43" s="12"/>
      <c r="K43" s="17"/>
      <c r="L43" s="12"/>
      <c r="N43" s="13"/>
    </row>
    <row r="44" spans="1:14" s="1" customFormat="1" x14ac:dyDescent="0.25">
      <c r="A44" s="9" t="s">
        <v>28</v>
      </c>
      <c r="B44" s="4"/>
      <c r="C44" s="4">
        <v>119</v>
      </c>
      <c r="D44" s="4">
        <v>213</v>
      </c>
      <c r="E44" s="4" t="s">
        <v>52</v>
      </c>
      <c r="F44" s="34">
        <f t="shared" si="2"/>
        <v>4078500</v>
      </c>
      <c r="G44" s="22">
        <v>4078500</v>
      </c>
      <c r="H44" s="12"/>
      <c r="I44" s="12"/>
      <c r="J44" s="12"/>
      <c r="K44" s="17"/>
      <c r="L44" s="12"/>
    </row>
    <row r="45" spans="1:14" s="1" customFormat="1" x14ac:dyDescent="0.25">
      <c r="A45" s="9" t="s">
        <v>28</v>
      </c>
      <c r="B45" s="4"/>
      <c r="C45" s="4">
        <v>119</v>
      </c>
      <c r="D45" s="4">
        <v>213</v>
      </c>
      <c r="E45" s="4" t="s">
        <v>53</v>
      </c>
      <c r="F45" s="34">
        <f t="shared" si="2"/>
        <v>1016900</v>
      </c>
      <c r="G45" s="22">
        <v>1016900</v>
      </c>
      <c r="H45" s="12"/>
      <c r="I45" s="12"/>
      <c r="J45" s="12"/>
      <c r="K45" s="17"/>
      <c r="L45" s="12"/>
    </row>
    <row r="46" spans="1:14" s="1" customFormat="1" x14ac:dyDescent="0.25">
      <c r="A46" s="9" t="s">
        <v>28</v>
      </c>
      <c r="B46" s="4"/>
      <c r="C46" s="4">
        <v>119</v>
      </c>
      <c r="D46" s="4">
        <v>213</v>
      </c>
      <c r="E46" s="4" t="s">
        <v>72</v>
      </c>
      <c r="F46" s="34">
        <f>G46+H46+I46+J46+K46</f>
        <v>266500</v>
      </c>
      <c r="G46" s="22">
        <v>266500</v>
      </c>
      <c r="H46" s="12"/>
      <c r="I46" s="12"/>
      <c r="J46" s="12"/>
      <c r="K46" s="17"/>
      <c r="L46" s="12"/>
    </row>
    <row r="47" spans="1:14" s="1" customFormat="1" x14ac:dyDescent="0.25">
      <c r="A47" s="9" t="s">
        <v>28</v>
      </c>
      <c r="B47" s="4"/>
      <c r="C47" s="4">
        <v>119</v>
      </c>
      <c r="D47" s="4">
        <v>213</v>
      </c>
      <c r="E47" s="4" t="s">
        <v>59</v>
      </c>
      <c r="F47" s="34">
        <f t="shared" si="2"/>
        <v>226500</v>
      </c>
      <c r="G47" s="22"/>
      <c r="H47" s="22">
        <v>226500</v>
      </c>
      <c r="I47" s="12"/>
      <c r="J47" s="12"/>
      <c r="K47" s="17"/>
      <c r="L47" s="12"/>
    </row>
    <row r="48" spans="1:14" s="1" customFormat="1" x14ac:dyDescent="0.25">
      <c r="A48" s="9" t="s">
        <v>28</v>
      </c>
      <c r="B48" s="4"/>
      <c r="C48" s="4">
        <v>119</v>
      </c>
      <c r="D48" s="4">
        <v>213</v>
      </c>
      <c r="E48" s="4">
        <v>906.13</v>
      </c>
      <c r="F48" s="34">
        <f t="shared" si="2"/>
        <v>1162000</v>
      </c>
      <c r="G48" s="22"/>
      <c r="H48" s="12"/>
      <c r="I48" s="12"/>
      <c r="J48" s="12"/>
      <c r="K48" s="17">
        <v>1162000</v>
      </c>
      <c r="L48" s="12"/>
    </row>
    <row r="49" spans="1:12" s="1" customFormat="1" x14ac:dyDescent="0.25">
      <c r="A49" s="9" t="s">
        <v>35</v>
      </c>
      <c r="B49" s="4">
        <v>220</v>
      </c>
      <c r="C49" s="4"/>
      <c r="D49" s="4"/>
      <c r="E49" s="4"/>
      <c r="F49" s="34"/>
      <c r="G49" s="22"/>
      <c r="H49" s="12"/>
      <c r="I49" s="12"/>
      <c r="J49" s="12"/>
      <c r="K49" s="17"/>
      <c r="L49" s="12"/>
    </row>
    <row r="50" spans="1:12" s="1" customFormat="1" x14ac:dyDescent="0.25">
      <c r="A50" s="9" t="s">
        <v>26</v>
      </c>
      <c r="B50" s="4"/>
      <c r="C50" s="4"/>
      <c r="D50" s="4"/>
      <c r="E50" s="4"/>
      <c r="F50" s="34"/>
      <c r="G50" s="22"/>
      <c r="H50" s="12"/>
      <c r="I50" s="12"/>
      <c r="J50" s="12"/>
      <c r="K50" s="17"/>
      <c r="L50" s="12"/>
    </row>
    <row r="51" spans="1:12" s="1" customFormat="1" ht="15.75" customHeight="1" x14ac:dyDescent="0.25">
      <c r="A51" s="9" t="s">
        <v>37</v>
      </c>
      <c r="B51" s="4">
        <v>230</v>
      </c>
      <c r="C51" s="4">
        <v>852</v>
      </c>
      <c r="D51" s="4">
        <v>290</v>
      </c>
      <c r="E51" s="4" t="s">
        <v>80</v>
      </c>
      <c r="F51" s="34">
        <f t="shared" si="2"/>
        <v>100000</v>
      </c>
      <c r="G51" s="22"/>
      <c r="H51" s="12">
        <f>H53</f>
        <v>0</v>
      </c>
      <c r="I51" s="12">
        <f>I53</f>
        <v>0</v>
      </c>
      <c r="J51" s="12">
        <f>J53</f>
        <v>0</v>
      </c>
      <c r="K51" s="12">
        <f>K53</f>
        <v>100000</v>
      </c>
      <c r="L51" s="12">
        <f>L53</f>
        <v>0</v>
      </c>
    </row>
    <row r="52" spans="1:12" s="1" customFormat="1" x14ac:dyDescent="0.25">
      <c r="A52" s="9" t="s">
        <v>26</v>
      </c>
      <c r="B52" s="4"/>
      <c r="C52" s="4"/>
      <c r="D52" s="4"/>
      <c r="E52" s="4"/>
      <c r="F52" s="34">
        <f t="shared" si="2"/>
        <v>0</v>
      </c>
      <c r="G52" s="22"/>
      <c r="H52" s="12"/>
      <c r="I52" s="12"/>
      <c r="J52" s="12"/>
      <c r="K52" s="17"/>
      <c r="L52" s="12"/>
    </row>
    <row r="53" spans="1:12" s="1" customFormat="1" x14ac:dyDescent="0.25">
      <c r="A53" s="9" t="s">
        <v>74</v>
      </c>
      <c r="B53" s="4"/>
      <c r="C53" s="4">
        <v>852</v>
      </c>
      <c r="D53" s="4">
        <v>290</v>
      </c>
      <c r="E53" s="4" t="s">
        <v>80</v>
      </c>
      <c r="F53" s="34">
        <f>G53+H53+I53+J53+K53</f>
        <v>100000</v>
      </c>
      <c r="G53" s="22">
        <v>0</v>
      </c>
      <c r="H53" s="12"/>
      <c r="I53" s="12"/>
      <c r="J53" s="12"/>
      <c r="K53" s="17">
        <v>100000</v>
      </c>
      <c r="L53" s="12"/>
    </row>
    <row r="54" spans="1:12" s="1" customFormat="1" x14ac:dyDescent="0.25">
      <c r="A54" s="9"/>
      <c r="B54" s="4"/>
      <c r="C54" s="4"/>
      <c r="D54" s="4"/>
      <c r="E54" s="4"/>
      <c r="F54" s="34"/>
      <c r="G54" s="22"/>
      <c r="H54" s="12"/>
      <c r="I54" s="12"/>
      <c r="J54" s="12"/>
      <c r="K54" s="17"/>
      <c r="L54" s="12"/>
    </row>
    <row r="55" spans="1:12" s="1" customFormat="1" x14ac:dyDescent="0.25">
      <c r="A55" s="9" t="s">
        <v>38</v>
      </c>
      <c r="B55" s="4">
        <v>240</v>
      </c>
      <c r="C55" s="4"/>
      <c r="D55" s="4"/>
      <c r="E55" s="4"/>
      <c r="F55" s="34"/>
      <c r="G55" s="22"/>
      <c r="H55" s="12"/>
      <c r="I55" s="12"/>
      <c r="J55" s="12"/>
      <c r="K55" s="17"/>
      <c r="L55" s="12"/>
    </row>
    <row r="56" spans="1:12" s="1" customFormat="1" x14ac:dyDescent="0.25">
      <c r="A56" s="26" t="s">
        <v>39</v>
      </c>
      <c r="B56" s="27">
        <v>260</v>
      </c>
      <c r="C56" s="27"/>
      <c r="D56" s="27"/>
      <c r="E56" s="27"/>
      <c r="F56" s="28">
        <f>G56+H56+I56+J56+K56</f>
        <v>6188000</v>
      </c>
      <c r="G56" s="28">
        <f>SUM(G57:G71)</f>
        <v>4884000</v>
      </c>
      <c r="H56" s="29">
        <f>SUM(H57:H71)</f>
        <v>20000</v>
      </c>
      <c r="I56" s="29">
        <f>SUM(I57:I70)</f>
        <v>0</v>
      </c>
      <c r="J56" s="29">
        <f>SUM(J57:J69)</f>
        <v>0</v>
      </c>
      <c r="K56" s="29">
        <f>SUM(K57:K70)</f>
        <v>1284000</v>
      </c>
      <c r="L56" s="29">
        <f>SUM(L57:L69)</f>
        <v>0</v>
      </c>
    </row>
    <row r="57" spans="1:12" s="1" customFormat="1" x14ac:dyDescent="0.25">
      <c r="A57" s="9" t="s">
        <v>29</v>
      </c>
      <c r="B57" s="4"/>
      <c r="C57" s="4">
        <v>244</v>
      </c>
      <c r="D57" s="4">
        <v>221</v>
      </c>
      <c r="E57" s="4" t="s">
        <v>51</v>
      </c>
      <c r="F57" s="34">
        <f t="shared" si="2"/>
        <v>45000</v>
      </c>
      <c r="G57" s="22">
        <v>45000</v>
      </c>
      <c r="H57" s="12"/>
      <c r="I57" s="12"/>
      <c r="J57" s="12"/>
      <c r="K57" s="17"/>
      <c r="L57" s="12"/>
    </row>
    <row r="58" spans="1:12" s="1" customFormat="1" x14ac:dyDescent="0.25">
      <c r="A58" s="9" t="s">
        <v>29</v>
      </c>
      <c r="B58" s="4"/>
      <c r="C58" s="4">
        <v>244</v>
      </c>
      <c r="D58" s="4">
        <v>221</v>
      </c>
      <c r="E58" s="4" t="s">
        <v>55</v>
      </c>
      <c r="F58" s="34">
        <f t="shared" si="2"/>
        <v>60000</v>
      </c>
      <c r="G58" s="22">
        <v>60000</v>
      </c>
      <c r="H58" s="12"/>
      <c r="I58" s="12"/>
      <c r="J58" s="12"/>
      <c r="K58" s="17"/>
      <c r="L58" s="12"/>
    </row>
    <row r="59" spans="1:12" s="1" customFormat="1" x14ac:dyDescent="0.25">
      <c r="A59" s="9" t="s">
        <v>29</v>
      </c>
      <c r="B59" s="4"/>
      <c r="C59" s="4">
        <v>244</v>
      </c>
      <c r="D59" s="4">
        <v>221</v>
      </c>
      <c r="E59" s="4">
        <v>906.13</v>
      </c>
      <c r="F59" s="34">
        <f t="shared" si="2"/>
        <v>33000</v>
      </c>
      <c r="G59" s="22"/>
      <c r="H59" s="12"/>
      <c r="I59" s="12"/>
      <c r="J59" s="12"/>
      <c r="K59" s="17">
        <v>33000</v>
      </c>
      <c r="L59" s="12"/>
    </row>
    <row r="60" spans="1:12" s="1" customFormat="1" x14ac:dyDescent="0.25">
      <c r="A60" s="9" t="s">
        <v>56</v>
      </c>
      <c r="B60" s="4"/>
      <c r="C60" s="4">
        <v>244</v>
      </c>
      <c r="D60" s="4">
        <v>222</v>
      </c>
      <c r="E60" s="4" t="s">
        <v>51</v>
      </c>
      <c r="F60" s="34">
        <f t="shared" si="2"/>
        <v>50000</v>
      </c>
      <c r="G60" s="22">
        <v>50000</v>
      </c>
      <c r="H60" s="12"/>
      <c r="I60" s="12"/>
      <c r="J60" s="12"/>
      <c r="K60" s="17"/>
      <c r="L60" s="12"/>
    </row>
    <row r="61" spans="1:12" s="1" customFormat="1" x14ac:dyDescent="0.25">
      <c r="A61" s="9" t="s">
        <v>57</v>
      </c>
      <c r="B61" s="4"/>
      <c r="C61" s="4">
        <v>244</v>
      </c>
      <c r="D61" s="4">
        <v>223</v>
      </c>
      <c r="E61" s="4" t="s">
        <v>51</v>
      </c>
      <c r="F61" s="34">
        <f t="shared" si="2"/>
        <v>2482800</v>
      </c>
      <c r="G61" s="22">
        <v>2482800</v>
      </c>
      <c r="H61" s="12"/>
      <c r="I61" s="12"/>
      <c r="J61" s="12"/>
      <c r="K61" s="17"/>
      <c r="L61" s="12"/>
    </row>
    <row r="62" spans="1:12" s="1" customFormat="1" x14ac:dyDescent="0.25">
      <c r="A62" s="9" t="s">
        <v>57</v>
      </c>
      <c r="B62" s="4"/>
      <c r="C62" s="4">
        <v>244</v>
      </c>
      <c r="D62" s="4">
        <v>223</v>
      </c>
      <c r="E62" s="4">
        <v>906.13</v>
      </c>
      <c r="F62" s="34">
        <f t="shared" si="2"/>
        <v>191000</v>
      </c>
      <c r="G62" s="22"/>
      <c r="H62" s="12"/>
      <c r="I62" s="12"/>
      <c r="J62" s="12"/>
      <c r="K62" s="17">
        <v>191000</v>
      </c>
      <c r="L62" s="12"/>
    </row>
    <row r="63" spans="1:12" s="1" customFormat="1" x14ac:dyDescent="0.25">
      <c r="A63" s="9" t="s">
        <v>30</v>
      </c>
      <c r="B63" s="4"/>
      <c r="C63" s="4">
        <v>244</v>
      </c>
      <c r="D63" s="4">
        <v>225</v>
      </c>
      <c r="E63" s="4" t="s">
        <v>51</v>
      </c>
      <c r="F63" s="34">
        <f t="shared" si="2"/>
        <v>631700</v>
      </c>
      <c r="G63" s="22">
        <v>631700</v>
      </c>
      <c r="H63" s="12"/>
      <c r="I63" s="12"/>
      <c r="J63" s="12"/>
      <c r="K63" s="17"/>
      <c r="L63" s="12"/>
    </row>
    <row r="64" spans="1:12" s="1" customFormat="1" x14ac:dyDescent="0.25">
      <c r="A64" s="9" t="s">
        <v>30</v>
      </c>
      <c r="B64" s="4"/>
      <c r="C64" s="4">
        <v>244</v>
      </c>
      <c r="D64" s="4">
        <v>225</v>
      </c>
      <c r="E64" s="4" t="s">
        <v>59</v>
      </c>
      <c r="F64" s="34">
        <f>G64+H64+I64+J64+K64</f>
        <v>20000</v>
      </c>
      <c r="G64" s="22">
        <v>0</v>
      </c>
      <c r="H64" s="12">
        <v>20000</v>
      </c>
      <c r="I64" s="12"/>
      <c r="J64" s="12"/>
      <c r="K64" s="17"/>
      <c r="L64" s="12"/>
    </row>
    <row r="65" spans="1:12" s="1" customFormat="1" x14ac:dyDescent="0.25">
      <c r="A65" s="9" t="s">
        <v>30</v>
      </c>
      <c r="B65" s="4"/>
      <c r="C65" s="4">
        <v>244</v>
      </c>
      <c r="D65" s="4">
        <v>225</v>
      </c>
      <c r="E65" s="4">
        <v>906.13</v>
      </c>
      <c r="F65" s="34">
        <f>G65+H65+I65+J65+K65</f>
        <v>590000</v>
      </c>
      <c r="G65" s="22"/>
      <c r="H65" s="12"/>
      <c r="I65" s="12"/>
      <c r="J65" s="12"/>
      <c r="K65" s="17">
        <v>590000</v>
      </c>
      <c r="L65" s="12"/>
    </row>
    <row r="66" spans="1:12" s="1" customFormat="1" x14ac:dyDescent="0.25">
      <c r="A66" s="9" t="s">
        <v>30</v>
      </c>
      <c r="B66" s="4"/>
      <c r="C66" s="4">
        <v>244</v>
      </c>
      <c r="D66" s="4">
        <v>225</v>
      </c>
      <c r="E66" s="4">
        <v>906.18</v>
      </c>
      <c r="F66" s="34">
        <f>G66+H66+I66+J66+K66</f>
        <v>0</v>
      </c>
      <c r="G66" s="22"/>
      <c r="H66" s="12"/>
      <c r="I66" s="12"/>
      <c r="J66" s="12"/>
      <c r="K66" s="17"/>
      <c r="L66" s="12"/>
    </row>
    <row r="67" spans="1:12" s="1" customFormat="1" x14ac:dyDescent="0.25">
      <c r="A67" s="9" t="s">
        <v>31</v>
      </c>
      <c r="B67" s="4"/>
      <c r="C67" s="4">
        <v>244</v>
      </c>
      <c r="D67" s="4">
        <v>226</v>
      </c>
      <c r="E67" s="4" t="s">
        <v>51</v>
      </c>
      <c r="F67" s="34">
        <f t="shared" si="2"/>
        <v>1280500</v>
      </c>
      <c r="G67" s="22">
        <v>1280500</v>
      </c>
      <c r="H67" s="12"/>
      <c r="I67" s="12"/>
      <c r="J67" s="12"/>
      <c r="K67" s="17"/>
      <c r="L67" s="12"/>
    </row>
    <row r="68" spans="1:12" s="1" customFormat="1" x14ac:dyDescent="0.25">
      <c r="A68" s="9" t="s">
        <v>31</v>
      </c>
      <c r="B68" s="4"/>
      <c r="C68" s="4">
        <v>244</v>
      </c>
      <c r="D68" s="4">
        <v>226</v>
      </c>
      <c r="E68" s="4" t="s">
        <v>55</v>
      </c>
      <c r="F68" s="34">
        <f t="shared" si="2"/>
        <v>61000</v>
      </c>
      <c r="G68" s="22">
        <v>61000</v>
      </c>
      <c r="H68" s="12"/>
      <c r="I68" s="12"/>
      <c r="J68" s="12"/>
      <c r="K68" s="17"/>
      <c r="L68" s="12"/>
    </row>
    <row r="69" spans="1:12" s="1" customFormat="1" x14ac:dyDescent="0.25">
      <c r="A69" s="9" t="s">
        <v>31</v>
      </c>
      <c r="B69" s="4"/>
      <c r="C69" s="4">
        <v>244</v>
      </c>
      <c r="D69" s="4">
        <v>226</v>
      </c>
      <c r="E69" s="4" t="s">
        <v>58</v>
      </c>
      <c r="F69" s="34">
        <f t="shared" si="2"/>
        <v>223000</v>
      </c>
      <c r="G69" s="22">
        <v>223000</v>
      </c>
      <c r="H69" s="12"/>
      <c r="I69" s="12"/>
      <c r="J69" s="12"/>
      <c r="K69" s="17"/>
      <c r="L69" s="12"/>
    </row>
    <row r="70" spans="1:12" s="1" customFormat="1" x14ac:dyDescent="0.25">
      <c r="A70" s="9" t="s">
        <v>31</v>
      </c>
      <c r="B70" s="4"/>
      <c r="C70" s="4">
        <v>244</v>
      </c>
      <c r="D70" s="4">
        <v>226</v>
      </c>
      <c r="E70" s="4">
        <v>906.13</v>
      </c>
      <c r="F70" s="34">
        <f t="shared" si="2"/>
        <v>470000</v>
      </c>
      <c r="G70" s="22"/>
      <c r="H70" s="12"/>
      <c r="I70" s="12"/>
      <c r="J70" s="12"/>
      <c r="K70" s="17">
        <v>470000</v>
      </c>
      <c r="L70" s="12"/>
    </row>
    <row r="71" spans="1:12" s="1" customFormat="1" x14ac:dyDescent="0.25">
      <c r="A71" s="9" t="s">
        <v>81</v>
      </c>
      <c r="B71" s="4"/>
      <c r="C71" s="4">
        <v>244</v>
      </c>
      <c r="D71" s="4">
        <v>290</v>
      </c>
      <c r="E71" s="4" t="s">
        <v>51</v>
      </c>
      <c r="F71" s="34">
        <f t="shared" si="2"/>
        <v>50000</v>
      </c>
      <c r="G71" s="22">
        <v>50000</v>
      </c>
      <c r="H71" s="12"/>
      <c r="I71" s="12"/>
      <c r="J71" s="12"/>
      <c r="K71" s="17"/>
      <c r="L71" s="12"/>
    </row>
    <row r="72" spans="1:12" s="1" customFormat="1" x14ac:dyDescent="0.25">
      <c r="A72" s="26" t="s">
        <v>32</v>
      </c>
      <c r="B72" s="27"/>
      <c r="C72" s="27"/>
      <c r="D72" s="27"/>
      <c r="E72" s="27"/>
      <c r="F72" s="28">
        <f t="shared" si="2"/>
        <v>3571000</v>
      </c>
      <c r="G72" s="28">
        <f>SUM(G74:G82)</f>
        <v>2351000</v>
      </c>
      <c r="H72" s="29">
        <f>SUM(H73:H82)</f>
        <v>720000</v>
      </c>
      <c r="I72" s="29">
        <f>SUM(I74:I82)</f>
        <v>0</v>
      </c>
      <c r="J72" s="29">
        <f>SUM(J74:J82)</f>
        <v>0</v>
      </c>
      <c r="K72" s="29">
        <f>SUM(K74:K82)</f>
        <v>500000</v>
      </c>
      <c r="L72" s="29">
        <f>SUM(L74:L82)</f>
        <v>0</v>
      </c>
    </row>
    <row r="73" spans="1:12" s="1" customFormat="1" x14ac:dyDescent="0.25">
      <c r="A73" s="9" t="s">
        <v>26</v>
      </c>
      <c r="B73" s="4"/>
      <c r="C73" s="4"/>
      <c r="D73" s="4"/>
      <c r="E73" s="4"/>
      <c r="F73" s="34"/>
      <c r="G73" s="22"/>
      <c r="H73" s="12"/>
      <c r="I73" s="12"/>
      <c r="J73" s="12"/>
      <c r="K73" s="17"/>
      <c r="L73" s="12"/>
    </row>
    <row r="74" spans="1:12" s="1" customFormat="1" x14ac:dyDescent="0.25">
      <c r="A74" s="9" t="s">
        <v>33</v>
      </c>
      <c r="B74" s="4"/>
      <c r="C74" s="4">
        <v>244</v>
      </c>
      <c r="D74" s="4">
        <v>310</v>
      </c>
      <c r="E74" s="4" t="s">
        <v>55</v>
      </c>
      <c r="F74" s="34">
        <f t="shared" si="2"/>
        <v>541000</v>
      </c>
      <c r="G74" s="22">
        <v>541000</v>
      </c>
      <c r="H74" s="12"/>
      <c r="I74" s="12"/>
      <c r="J74" s="12"/>
      <c r="K74" s="17"/>
      <c r="L74" s="12"/>
    </row>
    <row r="75" spans="1:12" s="1" customFormat="1" x14ac:dyDescent="0.25">
      <c r="A75" s="9" t="s">
        <v>33</v>
      </c>
      <c r="B75" s="4"/>
      <c r="C75" s="4">
        <v>244</v>
      </c>
      <c r="D75" s="4">
        <v>310</v>
      </c>
      <c r="E75" s="4" t="s">
        <v>58</v>
      </c>
      <c r="F75" s="34">
        <f t="shared" si="2"/>
        <v>1385000</v>
      </c>
      <c r="G75" s="22">
        <v>1385000</v>
      </c>
      <c r="H75" s="12"/>
      <c r="I75" s="12"/>
      <c r="J75" s="12"/>
      <c r="K75" s="17"/>
      <c r="L75" s="12"/>
    </row>
    <row r="76" spans="1:12" s="1" customFormat="1" ht="18" customHeight="1" x14ac:dyDescent="0.25">
      <c r="A76" s="37" t="s">
        <v>76</v>
      </c>
      <c r="B76" s="4"/>
      <c r="C76" s="4">
        <v>244</v>
      </c>
      <c r="D76" s="16">
        <v>310</v>
      </c>
      <c r="E76" s="16" t="s">
        <v>79</v>
      </c>
      <c r="F76" s="34">
        <f>G76+H76+I76+J76+K76</f>
        <v>700000</v>
      </c>
      <c r="G76" s="22"/>
      <c r="H76" s="12">
        <v>700000</v>
      </c>
      <c r="I76" s="12"/>
      <c r="J76" s="12"/>
      <c r="K76" s="17"/>
      <c r="L76" s="12"/>
    </row>
    <row r="77" spans="1:12" s="1" customFormat="1" x14ac:dyDescent="0.25">
      <c r="A77" s="9" t="s">
        <v>33</v>
      </c>
      <c r="B77" s="4"/>
      <c r="C77" s="4">
        <v>244</v>
      </c>
      <c r="D77" s="4">
        <v>310</v>
      </c>
      <c r="E77" s="4" t="s">
        <v>51</v>
      </c>
      <c r="F77" s="34">
        <f>G77+H77+I77+J77+K77</f>
        <v>0</v>
      </c>
      <c r="G77" s="22"/>
      <c r="H77" s="12"/>
      <c r="I77" s="12"/>
      <c r="J77" s="12"/>
      <c r="K77" s="17"/>
      <c r="L77" s="12"/>
    </row>
    <row r="78" spans="1:12" s="1" customFormat="1" x14ac:dyDescent="0.25">
      <c r="A78" s="9" t="s">
        <v>33</v>
      </c>
      <c r="B78" s="4"/>
      <c r="C78" s="4">
        <v>244</v>
      </c>
      <c r="D78" s="4">
        <v>310</v>
      </c>
      <c r="E78" s="4">
        <v>906.13</v>
      </c>
      <c r="F78" s="34">
        <f>G78+H78+I78+J78+K78</f>
        <v>100000</v>
      </c>
      <c r="G78" s="22"/>
      <c r="H78" s="12"/>
      <c r="I78" s="12"/>
      <c r="J78" s="12"/>
      <c r="K78" s="17">
        <v>100000</v>
      </c>
      <c r="L78" s="12"/>
    </row>
    <row r="79" spans="1:12" s="1" customFormat="1" ht="18" customHeight="1" x14ac:dyDescent="0.25">
      <c r="A79" s="9" t="s">
        <v>34</v>
      </c>
      <c r="B79" s="4"/>
      <c r="C79" s="4">
        <v>244</v>
      </c>
      <c r="D79" s="4">
        <v>340</v>
      </c>
      <c r="E79" s="4" t="s">
        <v>51</v>
      </c>
      <c r="F79" s="34">
        <f t="shared" si="2"/>
        <v>415000</v>
      </c>
      <c r="G79" s="22">
        <v>415000</v>
      </c>
      <c r="H79" s="12"/>
      <c r="I79" s="12"/>
      <c r="J79" s="12"/>
      <c r="K79" s="17"/>
      <c r="L79" s="12"/>
    </row>
    <row r="80" spans="1:12" s="1" customFormat="1" ht="18" customHeight="1" x14ac:dyDescent="0.25">
      <c r="A80" s="9" t="s">
        <v>34</v>
      </c>
      <c r="B80" s="4"/>
      <c r="C80" s="4">
        <v>244</v>
      </c>
      <c r="D80" s="4">
        <v>340</v>
      </c>
      <c r="E80" s="4" t="s">
        <v>58</v>
      </c>
      <c r="F80" s="34">
        <f t="shared" si="2"/>
        <v>10000</v>
      </c>
      <c r="G80" s="22">
        <v>10000</v>
      </c>
      <c r="H80" s="12"/>
      <c r="I80" s="12"/>
      <c r="J80" s="12"/>
      <c r="K80" s="17"/>
      <c r="L80" s="12"/>
    </row>
    <row r="81" spans="1:12" s="1" customFormat="1" ht="18" customHeight="1" x14ac:dyDescent="0.25">
      <c r="A81" s="9" t="s">
        <v>34</v>
      </c>
      <c r="B81" s="4"/>
      <c r="C81" s="4">
        <v>244</v>
      </c>
      <c r="D81" s="4">
        <v>340</v>
      </c>
      <c r="E81" s="4" t="s">
        <v>59</v>
      </c>
      <c r="F81" s="34">
        <f t="shared" si="2"/>
        <v>20000</v>
      </c>
      <c r="G81" s="22">
        <v>0</v>
      </c>
      <c r="H81" s="22">
        <v>20000</v>
      </c>
      <c r="I81" s="12"/>
      <c r="J81" s="12"/>
      <c r="K81" s="17"/>
      <c r="L81" s="12"/>
    </row>
    <row r="82" spans="1:12" s="1" customFormat="1" ht="18" customHeight="1" x14ac:dyDescent="0.25">
      <c r="A82" s="9" t="s">
        <v>34</v>
      </c>
      <c r="B82" s="4"/>
      <c r="C82" s="4">
        <v>244</v>
      </c>
      <c r="D82" s="4">
        <v>340</v>
      </c>
      <c r="E82" s="4">
        <v>906.13</v>
      </c>
      <c r="F82" s="34">
        <f t="shared" si="2"/>
        <v>400000</v>
      </c>
      <c r="G82" s="22"/>
      <c r="H82" s="12"/>
      <c r="I82" s="12"/>
      <c r="J82" s="12"/>
      <c r="K82" s="17">
        <v>400000</v>
      </c>
      <c r="L82" s="12"/>
    </row>
    <row r="83" spans="1:12" s="1" customFormat="1" x14ac:dyDescent="0.25">
      <c r="A83" s="7" t="s">
        <v>40</v>
      </c>
      <c r="B83" s="4">
        <v>300</v>
      </c>
      <c r="C83" s="4" t="s">
        <v>16</v>
      </c>
      <c r="D83" s="4" t="s">
        <v>16</v>
      </c>
      <c r="E83" s="4" t="s">
        <v>16</v>
      </c>
      <c r="F83" s="34"/>
      <c r="G83" s="22"/>
      <c r="H83" s="12"/>
      <c r="I83" s="12"/>
      <c r="J83" s="12"/>
      <c r="K83" s="17"/>
      <c r="L83" s="12"/>
    </row>
    <row r="84" spans="1:12" s="1" customFormat="1" ht="47.25" x14ac:dyDescent="0.25">
      <c r="A84" s="8" t="s">
        <v>41</v>
      </c>
      <c r="B84" s="4">
        <v>310</v>
      </c>
      <c r="C84" s="4"/>
      <c r="D84" s="4"/>
      <c r="E84" s="4"/>
      <c r="F84" s="34"/>
      <c r="G84" s="22"/>
      <c r="H84" s="12"/>
      <c r="I84" s="12"/>
      <c r="J84" s="12"/>
      <c r="K84" s="17"/>
      <c r="L84" s="12"/>
    </row>
    <row r="85" spans="1:12" s="1" customFormat="1" x14ac:dyDescent="0.25">
      <c r="A85" s="7" t="s">
        <v>42</v>
      </c>
      <c r="B85" s="4">
        <v>320</v>
      </c>
      <c r="C85" s="4"/>
      <c r="D85" s="4"/>
      <c r="E85" s="4"/>
      <c r="F85" s="34"/>
      <c r="G85" s="22"/>
      <c r="H85" s="12"/>
      <c r="I85" s="12"/>
      <c r="J85" s="12"/>
      <c r="K85" s="17"/>
      <c r="L85" s="12"/>
    </row>
    <row r="86" spans="1:12" s="1" customFormat="1" x14ac:dyDescent="0.25">
      <c r="A86" s="7" t="s">
        <v>43</v>
      </c>
      <c r="B86" s="4">
        <v>400</v>
      </c>
      <c r="C86" s="4"/>
      <c r="D86" s="4"/>
      <c r="E86" s="4"/>
      <c r="F86" s="34"/>
      <c r="G86" s="22"/>
      <c r="H86" s="12"/>
      <c r="I86" s="12"/>
      <c r="J86" s="12"/>
      <c r="K86" s="17"/>
      <c r="L86" s="12"/>
    </row>
    <row r="87" spans="1:12" s="1" customFormat="1" ht="33" customHeight="1" x14ac:dyDescent="0.25">
      <c r="A87" s="8" t="s">
        <v>44</v>
      </c>
      <c r="B87" s="4">
        <v>410</v>
      </c>
      <c r="C87" s="4"/>
      <c r="D87" s="4"/>
      <c r="E87" s="4"/>
      <c r="F87" s="34"/>
      <c r="G87" s="22"/>
      <c r="H87" s="12"/>
      <c r="I87" s="12"/>
      <c r="J87" s="12"/>
      <c r="K87" s="17"/>
      <c r="L87" s="12"/>
    </row>
    <row r="88" spans="1:12" s="1" customFormat="1" x14ac:dyDescent="0.25">
      <c r="A88" s="7" t="s">
        <v>45</v>
      </c>
      <c r="B88" s="4">
        <v>420</v>
      </c>
      <c r="C88" s="4"/>
      <c r="D88" s="4"/>
      <c r="E88" s="4"/>
      <c r="F88" s="34"/>
      <c r="G88" s="22"/>
      <c r="H88" s="12"/>
      <c r="I88" s="12"/>
      <c r="J88" s="12"/>
      <c r="K88" s="17"/>
      <c r="L88" s="12"/>
    </row>
    <row r="89" spans="1:12" s="1" customFormat="1" x14ac:dyDescent="0.25">
      <c r="A89" s="7" t="s">
        <v>46</v>
      </c>
      <c r="B89" s="4">
        <v>500</v>
      </c>
      <c r="C89" s="4" t="s">
        <v>16</v>
      </c>
      <c r="D89" s="4" t="s">
        <v>16</v>
      </c>
      <c r="E89" s="4" t="s">
        <v>16</v>
      </c>
      <c r="F89" s="34"/>
      <c r="G89" s="22"/>
      <c r="H89" s="12"/>
      <c r="I89" s="12"/>
      <c r="J89" s="12"/>
      <c r="K89" s="17"/>
      <c r="L89" s="12"/>
    </row>
    <row r="90" spans="1:12" s="1" customFormat="1" x14ac:dyDescent="0.25">
      <c r="A90" s="7" t="s">
        <v>47</v>
      </c>
      <c r="B90" s="4">
        <v>600</v>
      </c>
      <c r="C90" s="4" t="s">
        <v>16</v>
      </c>
      <c r="D90" s="4" t="s">
        <v>16</v>
      </c>
      <c r="E90" s="4" t="s">
        <v>16</v>
      </c>
      <c r="F90" s="34"/>
      <c r="G90" s="22"/>
      <c r="H90" s="12"/>
      <c r="I90" s="12"/>
      <c r="J90" s="12"/>
      <c r="K90" s="17"/>
      <c r="L90" s="12"/>
    </row>
    <row r="91" spans="1:12" s="1" customFormat="1" ht="46.5" customHeight="1" x14ac:dyDescent="0.25">
      <c r="A91" s="10"/>
      <c r="F91" s="36"/>
      <c r="G91" s="24"/>
      <c r="H91" s="13"/>
      <c r="I91" s="13"/>
      <c r="J91" s="13"/>
      <c r="K91" s="18"/>
      <c r="L91" s="13"/>
    </row>
    <row r="92" spans="1:12" s="1" customFormat="1" x14ac:dyDescent="0.25">
      <c r="A92" s="30" t="s">
        <v>71</v>
      </c>
      <c r="B92" s="31"/>
      <c r="C92" s="31" t="s">
        <v>77</v>
      </c>
      <c r="D92" s="31"/>
      <c r="F92" s="36"/>
      <c r="G92" s="24"/>
      <c r="H92" s="13"/>
      <c r="I92" s="13"/>
      <c r="J92" s="13"/>
      <c r="K92" s="18"/>
      <c r="L92" s="13"/>
    </row>
    <row r="93" spans="1:12" s="1" customFormat="1" x14ac:dyDescent="0.25">
      <c r="A93" s="10"/>
      <c r="F93" s="36"/>
      <c r="G93" s="24"/>
      <c r="H93" s="13"/>
      <c r="I93" s="13"/>
      <c r="J93" s="13"/>
      <c r="K93" s="18"/>
      <c r="L93" s="13"/>
    </row>
    <row r="94" spans="1:12" s="1" customFormat="1" ht="37.5" customHeight="1" x14ac:dyDescent="0.25">
      <c r="A94" s="10"/>
      <c r="F94" s="36"/>
      <c r="G94" s="24"/>
      <c r="H94" s="13"/>
      <c r="I94" s="13"/>
      <c r="J94" s="13"/>
      <c r="K94" s="18"/>
      <c r="L94" s="13"/>
    </row>
    <row r="95" spans="1:12" s="1" customFormat="1" x14ac:dyDescent="0.25">
      <c r="A95" s="30" t="s">
        <v>69</v>
      </c>
      <c r="B95" s="31"/>
      <c r="C95" s="31" t="s">
        <v>70</v>
      </c>
      <c r="D95" s="31"/>
      <c r="F95" s="36"/>
      <c r="G95" s="24"/>
      <c r="H95" s="13"/>
      <c r="I95" s="13"/>
      <c r="J95" s="13"/>
      <c r="K95" s="18"/>
      <c r="L95" s="13"/>
    </row>
    <row r="96" spans="1:12" s="1" customFormat="1" x14ac:dyDescent="0.25">
      <c r="A96" s="10"/>
      <c r="F96" s="36"/>
      <c r="G96" s="24"/>
      <c r="H96" s="13"/>
      <c r="I96" s="13"/>
      <c r="J96" s="13"/>
      <c r="K96" s="18"/>
      <c r="L96" s="13"/>
    </row>
    <row r="97" spans="1:12" s="1" customFormat="1" x14ac:dyDescent="0.25">
      <c r="A97" s="10"/>
      <c r="F97" s="36"/>
      <c r="G97" s="24"/>
      <c r="H97" s="13"/>
      <c r="I97" s="13"/>
      <c r="J97" s="13"/>
      <c r="K97" s="18"/>
      <c r="L97" s="13"/>
    </row>
    <row r="98" spans="1:12" s="1" customFormat="1" x14ac:dyDescent="0.25">
      <c r="A98" s="10"/>
      <c r="F98" s="36"/>
      <c r="G98" s="24"/>
      <c r="H98" s="13"/>
      <c r="I98" s="13"/>
      <c r="J98" s="13"/>
      <c r="K98" s="18"/>
      <c r="L98" s="13"/>
    </row>
    <row r="99" spans="1:12" s="1" customFormat="1" x14ac:dyDescent="0.25">
      <c r="A99" s="10"/>
      <c r="F99" s="36"/>
      <c r="G99" s="24"/>
      <c r="H99" s="13"/>
      <c r="I99" s="13"/>
      <c r="J99" s="13"/>
      <c r="K99" s="18"/>
      <c r="L99" s="13"/>
    </row>
    <row r="100" spans="1:12" s="1" customFormat="1" x14ac:dyDescent="0.25">
      <c r="A100" s="10"/>
      <c r="F100" s="36"/>
      <c r="G100" s="24"/>
      <c r="H100" s="13"/>
      <c r="I100" s="13"/>
      <c r="J100" s="13"/>
      <c r="K100" s="18"/>
      <c r="L100" s="13"/>
    </row>
    <row r="101" spans="1:12" s="1" customFormat="1" x14ac:dyDescent="0.25">
      <c r="A101" s="10"/>
      <c r="F101" s="36"/>
      <c r="G101" s="24"/>
      <c r="H101" s="13"/>
      <c r="I101" s="13"/>
      <c r="J101" s="13"/>
      <c r="K101" s="18"/>
      <c r="L101" s="13"/>
    </row>
    <row r="102" spans="1:12" s="1" customFormat="1" x14ac:dyDescent="0.25">
      <c r="A102" s="10"/>
      <c r="F102" s="36"/>
      <c r="G102" s="24"/>
      <c r="H102" s="13"/>
      <c r="I102" s="13"/>
      <c r="J102" s="13"/>
      <c r="K102" s="18"/>
      <c r="L102" s="13"/>
    </row>
    <row r="103" spans="1:12" s="1" customFormat="1" x14ac:dyDescent="0.25">
      <c r="A103" s="10"/>
      <c r="F103" s="36"/>
      <c r="G103" s="24"/>
      <c r="H103" s="13"/>
      <c r="I103" s="13"/>
      <c r="J103" s="13"/>
      <c r="K103" s="18"/>
      <c r="L103" s="13"/>
    </row>
    <row r="104" spans="1:12" s="1" customFormat="1" x14ac:dyDescent="0.25">
      <c r="A104" s="10"/>
      <c r="F104" s="36"/>
      <c r="G104" s="24"/>
      <c r="H104" s="13"/>
      <c r="I104" s="13"/>
      <c r="J104" s="13"/>
      <c r="K104" s="18"/>
      <c r="L104" s="13"/>
    </row>
    <row r="105" spans="1:12" s="1" customFormat="1" x14ac:dyDescent="0.25">
      <c r="A105" s="10"/>
      <c r="F105" s="36"/>
      <c r="G105" s="24"/>
      <c r="H105" s="13"/>
      <c r="I105" s="13"/>
      <c r="J105" s="13"/>
      <c r="K105" s="18"/>
      <c r="L105" s="13"/>
    </row>
    <row r="106" spans="1:12" s="1" customFormat="1" x14ac:dyDescent="0.25">
      <c r="A106" s="10"/>
      <c r="F106" s="36"/>
      <c r="G106" s="24"/>
      <c r="H106" s="13"/>
      <c r="I106" s="13"/>
      <c r="J106" s="13"/>
      <c r="K106" s="18"/>
      <c r="L106" s="13"/>
    </row>
    <row r="107" spans="1:12" s="1" customFormat="1" x14ac:dyDescent="0.25">
      <c r="A107" s="10"/>
      <c r="F107" s="36"/>
      <c r="G107" s="24"/>
      <c r="H107" s="13"/>
      <c r="I107" s="13"/>
      <c r="J107" s="13"/>
      <c r="K107" s="18"/>
      <c r="L107" s="13"/>
    </row>
    <row r="108" spans="1:12" s="1" customFormat="1" x14ac:dyDescent="0.25">
      <c r="A108" s="10"/>
      <c r="F108" s="36"/>
      <c r="G108" s="24"/>
      <c r="H108" s="13"/>
      <c r="I108" s="13"/>
      <c r="J108" s="13"/>
      <c r="K108" s="18"/>
      <c r="L108" s="13"/>
    </row>
    <row r="109" spans="1:12" s="1" customFormat="1" x14ac:dyDescent="0.25">
      <c r="A109" s="10"/>
      <c r="F109" s="36"/>
      <c r="G109" s="24"/>
      <c r="H109" s="13"/>
      <c r="I109" s="13"/>
      <c r="J109" s="13"/>
      <c r="K109" s="18"/>
      <c r="L109" s="13"/>
    </row>
    <row r="110" spans="1:12" s="1" customFormat="1" x14ac:dyDescent="0.25">
      <c r="A110" s="10"/>
      <c r="F110" s="36"/>
      <c r="G110" s="24"/>
      <c r="H110" s="13"/>
      <c r="I110" s="13"/>
      <c r="J110" s="13"/>
      <c r="K110" s="18"/>
      <c r="L110" s="13"/>
    </row>
    <row r="111" spans="1:12" s="1" customFormat="1" x14ac:dyDescent="0.25">
      <c r="A111" s="10"/>
      <c r="F111" s="36"/>
      <c r="G111" s="24"/>
      <c r="H111" s="13"/>
      <c r="I111" s="13"/>
      <c r="J111" s="13"/>
      <c r="K111" s="18"/>
      <c r="L111" s="13"/>
    </row>
    <row r="112" spans="1:12" s="1" customFormat="1" x14ac:dyDescent="0.25">
      <c r="A112" s="10"/>
      <c r="F112" s="36"/>
      <c r="G112" s="24"/>
      <c r="H112" s="13"/>
      <c r="I112" s="13"/>
      <c r="J112" s="13"/>
      <c r="K112" s="18"/>
      <c r="L112" s="13"/>
    </row>
    <row r="113" spans="1:12" s="1" customFormat="1" x14ac:dyDescent="0.25">
      <c r="A113" s="10"/>
      <c r="F113" s="36"/>
      <c r="G113" s="24"/>
      <c r="H113" s="13"/>
      <c r="I113" s="13"/>
      <c r="J113" s="13"/>
      <c r="K113" s="18"/>
      <c r="L113" s="13"/>
    </row>
    <row r="114" spans="1:12" s="1" customFormat="1" x14ac:dyDescent="0.25">
      <c r="A114" s="10"/>
      <c r="F114" s="36"/>
      <c r="G114" s="24"/>
      <c r="H114" s="13"/>
      <c r="I114" s="13"/>
      <c r="J114" s="13"/>
      <c r="K114" s="18"/>
      <c r="L114" s="13"/>
    </row>
    <row r="115" spans="1:12" s="1" customFormat="1" x14ac:dyDescent="0.25">
      <c r="A115" s="10"/>
      <c r="F115" s="36"/>
      <c r="G115" s="24"/>
      <c r="H115" s="13"/>
      <c r="I115" s="13"/>
      <c r="J115" s="13"/>
      <c r="K115" s="18"/>
      <c r="L115" s="13"/>
    </row>
    <row r="116" spans="1:12" s="1" customFormat="1" x14ac:dyDescent="0.25">
      <c r="A116" s="10"/>
      <c r="F116" s="36"/>
      <c r="G116" s="24"/>
      <c r="H116" s="13"/>
      <c r="I116" s="13"/>
      <c r="J116" s="13"/>
      <c r="K116" s="18"/>
      <c r="L116" s="13"/>
    </row>
    <row r="117" spans="1:12" s="1" customFormat="1" x14ac:dyDescent="0.25">
      <c r="A117" s="10"/>
      <c r="F117" s="36"/>
      <c r="G117" s="24"/>
      <c r="H117" s="13"/>
      <c r="I117" s="13"/>
      <c r="J117" s="13"/>
      <c r="K117" s="18"/>
      <c r="L117" s="13"/>
    </row>
    <row r="118" spans="1:12" s="1" customFormat="1" x14ac:dyDescent="0.25">
      <c r="A118" s="10"/>
      <c r="F118" s="36"/>
      <c r="G118" s="24"/>
      <c r="H118" s="13"/>
      <c r="I118" s="13"/>
      <c r="J118" s="13"/>
      <c r="K118" s="18"/>
      <c r="L118" s="13"/>
    </row>
    <row r="119" spans="1:12" s="1" customFormat="1" x14ac:dyDescent="0.25">
      <c r="A119" s="10"/>
      <c r="F119" s="36"/>
      <c r="G119" s="24"/>
      <c r="H119" s="13"/>
      <c r="I119" s="13"/>
      <c r="J119" s="13"/>
      <c r="K119" s="18"/>
      <c r="L119" s="13"/>
    </row>
    <row r="120" spans="1:12" s="1" customFormat="1" x14ac:dyDescent="0.25">
      <c r="A120" s="10"/>
      <c r="F120" s="36"/>
      <c r="G120" s="24"/>
      <c r="H120" s="13"/>
      <c r="I120" s="13"/>
      <c r="J120" s="13"/>
      <c r="K120" s="18"/>
      <c r="L120" s="13"/>
    </row>
    <row r="121" spans="1:12" s="1" customFormat="1" x14ac:dyDescent="0.25">
      <c r="A121" s="10"/>
      <c r="F121" s="36"/>
      <c r="G121" s="24"/>
      <c r="H121" s="13"/>
      <c r="I121" s="13"/>
      <c r="J121" s="13"/>
      <c r="K121" s="18"/>
      <c r="L121" s="13"/>
    </row>
    <row r="122" spans="1:12" s="1" customFormat="1" x14ac:dyDescent="0.25">
      <c r="A122" s="10"/>
      <c r="F122" s="33"/>
      <c r="G122" s="25"/>
      <c r="K122" s="19"/>
    </row>
    <row r="123" spans="1:12" s="1" customFormat="1" x14ac:dyDescent="0.25">
      <c r="A123" s="10"/>
      <c r="F123" s="33"/>
      <c r="G123" s="25"/>
      <c r="K123" s="19"/>
    </row>
    <row r="124" spans="1:12" s="1" customFormat="1" x14ac:dyDescent="0.25">
      <c r="A124" s="10"/>
      <c r="F124" s="33"/>
      <c r="G124" s="25"/>
      <c r="K124" s="19"/>
    </row>
    <row r="125" spans="1:12" s="1" customFormat="1" x14ac:dyDescent="0.25">
      <c r="A125" s="10"/>
      <c r="F125" s="33"/>
      <c r="G125" s="25"/>
      <c r="K125" s="19"/>
    </row>
    <row r="126" spans="1:12" s="1" customFormat="1" x14ac:dyDescent="0.25">
      <c r="A126" s="10"/>
      <c r="F126" s="33"/>
      <c r="G126" s="25"/>
      <c r="K126" s="19"/>
    </row>
    <row r="127" spans="1:12" s="1" customFormat="1" x14ac:dyDescent="0.25">
      <c r="A127" s="10"/>
      <c r="F127" s="33"/>
      <c r="G127" s="25"/>
      <c r="K127" s="19"/>
    </row>
    <row r="128" spans="1:12" s="1" customFormat="1" x14ac:dyDescent="0.25">
      <c r="A128" s="10"/>
      <c r="F128" s="33"/>
      <c r="G128" s="25"/>
      <c r="K128" s="19"/>
    </row>
    <row r="129" spans="1:11" s="1" customFormat="1" x14ac:dyDescent="0.25">
      <c r="A129" s="10"/>
      <c r="F129" s="33"/>
      <c r="G129" s="25"/>
      <c r="K129" s="19"/>
    </row>
    <row r="130" spans="1:11" s="1" customFormat="1" x14ac:dyDescent="0.25">
      <c r="A130" s="10"/>
      <c r="F130" s="33"/>
      <c r="G130" s="25"/>
      <c r="K130" s="19"/>
    </row>
    <row r="131" spans="1:11" s="1" customFormat="1" x14ac:dyDescent="0.25">
      <c r="A131" s="10"/>
      <c r="F131" s="33"/>
      <c r="G131" s="25"/>
      <c r="K131" s="19"/>
    </row>
    <row r="132" spans="1:11" s="1" customFormat="1" x14ac:dyDescent="0.25">
      <c r="A132" s="10"/>
      <c r="F132" s="33"/>
      <c r="G132" s="25"/>
      <c r="K132" s="19"/>
    </row>
    <row r="133" spans="1:11" s="1" customFormat="1" x14ac:dyDescent="0.25">
      <c r="A133" s="10"/>
      <c r="F133" s="33"/>
      <c r="G133" s="25"/>
      <c r="K133" s="19"/>
    </row>
    <row r="134" spans="1:11" s="1" customFormat="1" x14ac:dyDescent="0.25">
      <c r="A134" s="10"/>
      <c r="F134" s="33"/>
      <c r="G134" s="25"/>
      <c r="K134" s="19"/>
    </row>
    <row r="135" spans="1:11" s="1" customFormat="1" x14ac:dyDescent="0.25">
      <c r="A135" s="10"/>
      <c r="F135" s="33"/>
      <c r="G135" s="25"/>
      <c r="K135" s="19"/>
    </row>
    <row r="136" spans="1:11" s="1" customFormat="1" x14ac:dyDescent="0.25">
      <c r="A136" s="10"/>
      <c r="F136" s="33"/>
      <c r="G136" s="25"/>
      <c r="K136" s="19"/>
    </row>
    <row r="137" spans="1:11" s="1" customFormat="1" x14ac:dyDescent="0.25">
      <c r="A137" s="10"/>
      <c r="F137" s="33"/>
      <c r="G137" s="25"/>
      <c r="K137" s="19"/>
    </row>
    <row r="138" spans="1:11" s="1" customFormat="1" x14ac:dyDescent="0.25">
      <c r="A138" s="10"/>
      <c r="F138" s="33"/>
      <c r="G138" s="25"/>
      <c r="K138" s="19"/>
    </row>
    <row r="139" spans="1:11" s="1" customFormat="1" x14ac:dyDescent="0.25">
      <c r="A139" s="10"/>
      <c r="F139" s="33"/>
      <c r="G139" s="25"/>
      <c r="K139" s="19"/>
    </row>
    <row r="140" spans="1:11" s="1" customFormat="1" x14ac:dyDescent="0.25">
      <c r="A140" s="10"/>
      <c r="F140" s="33"/>
      <c r="G140" s="25"/>
      <c r="K140" s="19"/>
    </row>
    <row r="141" spans="1:11" s="1" customFormat="1" x14ac:dyDescent="0.25">
      <c r="A141" s="10"/>
      <c r="F141" s="33"/>
      <c r="G141" s="25"/>
      <c r="K141" s="19"/>
    </row>
    <row r="142" spans="1:11" s="1" customFormat="1" x14ac:dyDescent="0.25">
      <c r="A142" s="10"/>
      <c r="F142" s="33"/>
      <c r="G142" s="25"/>
      <c r="K142" s="19"/>
    </row>
    <row r="143" spans="1:11" s="1" customFormat="1" x14ac:dyDescent="0.25">
      <c r="A143" s="10"/>
      <c r="F143" s="33"/>
      <c r="G143" s="25"/>
      <c r="K143" s="19"/>
    </row>
    <row r="144" spans="1:11" s="1" customFormat="1" x14ac:dyDescent="0.25">
      <c r="A144" s="10"/>
      <c r="F144" s="33"/>
      <c r="G144" s="25"/>
      <c r="K144" s="19"/>
    </row>
    <row r="145" spans="1:11" s="1" customFormat="1" x14ac:dyDescent="0.25">
      <c r="A145" s="10"/>
      <c r="F145" s="33"/>
      <c r="G145" s="25"/>
      <c r="K145" s="19"/>
    </row>
    <row r="146" spans="1:11" s="1" customFormat="1" x14ac:dyDescent="0.25">
      <c r="A146" s="10"/>
      <c r="F146" s="33"/>
      <c r="G146" s="25"/>
      <c r="K146" s="19"/>
    </row>
    <row r="147" spans="1:11" s="1" customFormat="1" x14ac:dyDescent="0.25">
      <c r="A147" s="10"/>
      <c r="F147" s="33"/>
      <c r="G147" s="25"/>
      <c r="K147" s="19"/>
    </row>
    <row r="148" spans="1:11" s="1" customFormat="1" x14ac:dyDescent="0.25">
      <c r="A148" s="10"/>
      <c r="F148" s="33"/>
      <c r="G148" s="25"/>
      <c r="K148" s="19"/>
    </row>
    <row r="149" spans="1:11" s="1" customFormat="1" x14ac:dyDescent="0.25">
      <c r="A149" s="10"/>
      <c r="F149" s="33"/>
      <c r="G149" s="25"/>
      <c r="K149" s="19"/>
    </row>
    <row r="150" spans="1:11" s="1" customFormat="1" x14ac:dyDescent="0.25">
      <c r="A150" s="10"/>
      <c r="F150" s="33"/>
      <c r="G150" s="25"/>
      <c r="K150" s="19"/>
    </row>
    <row r="151" spans="1:11" s="1" customFormat="1" x14ac:dyDescent="0.25">
      <c r="A151" s="10"/>
      <c r="F151" s="33"/>
      <c r="G151" s="25"/>
      <c r="K151" s="19"/>
    </row>
    <row r="152" spans="1:11" s="1" customFormat="1" x14ac:dyDescent="0.25">
      <c r="A152" s="10"/>
      <c r="F152" s="33"/>
      <c r="G152" s="25"/>
      <c r="K152" s="19"/>
    </row>
    <row r="153" spans="1:11" s="1" customFormat="1" x14ac:dyDescent="0.25">
      <c r="A153" s="10"/>
      <c r="F153" s="33"/>
      <c r="G153" s="25"/>
      <c r="K153" s="19"/>
    </row>
    <row r="154" spans="1:11" s="1" customFormat="1" x14ac:dyDescent="0.25">
      <c r="A154" s="10"/>
      <c r="F154" s="33"/>
      <c r="G154" s="25"/>
      <c r="K154" s="19"/>
    </row>
    <row r="155" spans="1:11" s="1" customFormat="1" x14ac:dyDescent="0.25">
      <c r="A155" s="10"/>
      <c r="F155" s="33"/>
      <c r="G155" s="25"/>
      <c r="K155" s="19"/>
    </row>
    <row r="156" spans="1:11" s="1" customFormat="1" x14ac:dyDescent="0.25">
      <c r="A156" s="10"/>
      <c r="F156" s="33"/>
      <c r="G156" s="25"/>
      <c r="K156" s="19"/>
    </row>
    <row r="157" spans="1:11" s="1" customFormat="1" x14ac:dyDescent="0.25">
      <c r="A157" s="10"/>
      <c r="F157" s="33"/>
      <c r="G157" s="25"/>
      <c r="K157" s="19"/>
    </row>
    <row r="158" spans="1:11" s="1" customFormat="1" x14ac:dyDescent="0.25">
      <c r="A158" s="10"/>
      <c r="F158" s="33"/>
      <c r="G158" s="25"/>
      <c r="K158" s="19"/>
    </row>
    <row r="159" spans="1:11" s="1" customFormat="1" x14ac:dyDescent="0.25">
      <c r="A159" s="10"/>
      <c r="F159" s="33"/>
      <c r="G159" s="25"/>
      <c r="K159" s="19"/>
    </row>
    <row r="160" spans="1:11" s="1" customFormat="1" x14ac:dyDescent="0.25">
      <c r="A160" s="10"/>
      <c r="F160" s="33"/>
      <c r="G160" s="25"/>
      <c r="K160" s="19"/>
    </row>
    <row r="161" spans="1:11" s="1" customFormat="1" x14ac:dyDescent="0.25">
      <c r="A161" s="10"/>
      <c r="F161" s="33"/>
      <c r="G161" s="25"/>
      <c r="K161" s="19"/>
    </row>
    <row r="162" spans="1:11" s="1" customFormat="1" x14ac:dyDescent="0.25">
      <c r="A162" s="10"/>
      <c r="F162" s="33"/>
      <c r="G162" s="25"/>
      <c r="K162" s="19"/>
    </row>
    <row r="163" spans="1:11" s="1" customFormat="1" x14ac:dyDescent="0.25">
      <c r="A163" s="10"/>
      <c r="F163" s="33"/>
      <c r="G163" s="25"/>
      <c r="K163" s="19"/>
    </row>
    <row r="164" spans="1:11" s="1" customFormat="1" x14ac:dyDescent="0.25">
      <c r="A164" s="10"/>
      <c r="F164" s="33"/>
      <c r="G164" s="25"/>
      <c r="K164" s="19"/>
    </row>
    <row r="165" spans="1:11" s="1" customFormat="1" x14ac:dyDescent="0.25">
      <c r="A165" s="10"/>
      <c r="F165" s="33"/>
      <c r="G165" s="25"/>
      <c r="K165" s="19"/>
    </row>
    <row r="166" spans="1:11" s="1" customFormat="1" x14ac:dyDescent="0.25">
      <c r="A166" s="10"/>
      <c r="F166" s="33"/>
      <c r="G166" s="25"/>
      <c r="K166" s="19"/>
    </row>
    <row r="167" spans="1:11" s="1" customFormat="1" x14ac:dyDescent="0.25">
      <c r="A167" s="10"/>
      <c r="F167" s="33"/>
      <c r="G167" s="25"/>
      <c r="K167" s="19"/>
    </row>
    <row r="168" spans="1:11" s="1" customFormat="1" x14ac:dyDescent="0.25">
      <c r="A168" s="10"/>
      <c r="F168" s="33"/>
      <c r="G168" s="25"/>
      <c r="K168" s="19"/>
    </row>
    <row r="169" spans="1:11" s="1" customFormat="1" x14ac:dyDescent="0.25">
      <c r="A169" s="10"/>
      <c r="F169" s="33"/>
      <c r="G169" s="25"/>
      <c r="K169" s="19"/>
    </row>
    <row r="170" spans="1:11" s="1" customFormat="1" x14ac:dyDescent="0.25">
      <c r="A170" s="10"/>
      <c r="F170" s="33"/>
      <c r="G170" s="25"/>
      <c r="K170" s="19"/>
    </row>
    <row r="171" spans="1:11" s="1" customFormat="1" x14ac:dyDescent="0.25">
      <c r="A171" s="10"/>
      <c r="F171" s="33"/>
      <c r="G171" s="25"/>
      <c r="K171" s="19"/>
    </row>
    <row r="172" spans="1:11" s="1" customFormat="1" x14ac:dyDescent="0.25">
      <c r="A172" s="10"/>
      <c r="F172" s="33"/>
      <c r="G172" s="25"/>
      <c r="K172" s="19"/>
    </row>
    <row r="173" spans="1:11" s="1" customFormat="1" x14ac:dyDescent="0.25">
      <c r="A173" s="10"/>
      <c r="F173" s="33"/>
      <c r="G173" s="25"/>
      <c r="K173" s="19"/>
    </row>
    <row r="174" spans="1:11" s="1" customFormat="1" x14ac:dyDescent="0.25">
      <c r="A174" s="10"/>
      <c r="F174" s="33"/>
      <c r="G174" s="25"/>
      <c r="K174" s="19"/>
    </row>
    <row r="175" spans="1:11" s="1" customFormat="1" x14ac:dyDescent="0.25">
      <c r="A175" s="10"/>
      <c r="F175" s="33"/>
      <c r="G175" s="25"/>
      <c r="K175" s="19"/>
    </row>
    <row r="176" spans="1:11" s="1" customFormat="1" x14ac:dyDescent="0.25">
      <c r="A176" s="10"/>
      <c r="F176" s="33"/>
      <c r="G176" s="25"/>
      <c r="K176" s="19"/>
    </row>
    <row r="177" spans="1:11" s="1" customFormat="1" x14ac:dyDescent="0.25">
      <c r="A177" s="10"/>
      <c r="F177" s="33"/>
      <c r="G177" s="25"/>
      <c r="K177" s="19"/>
    </row>
    <row r="178" spans="1:11" s="1" customFormat="1" x14ac:dyDescent="0.25">
      <c r="A178" s="10"/>
      <c r="F178" s="33"/>
      <c r="G178" s="25"/>
      <c r="K178" s="19"/>
    </row>
    <row r="179" spans="1:11" s="1" customFormat="1" x14ac:dyDescent="0.25">
      <c r="A179" s="10"/>
      <c r="F179" s="33"/>
      <c r="G179" s="25"/>
      <c r="K179" s="19"/>
    </row>
    <row r="180" spans="1:11" s="1" customFormat="1" x14ac:dyDescent="0.25">
      <c r="A180" s="10"/>
      <c r="F180" s="33"/>
      <c r="G180" s="25"/>
      <c r="K180" s="19"/>
    </row>
    <row r="181" spans="1:11" s="1" customFormat="1" x14ac:dyDescent="0.25">
      <c r="A181" s="10"/>
      <c r="F181" s="33"/>
      <c r="G181" s="25"/>
      <c r="K181" s="19"/>
    </row>
    <row r="182" spans="1:11" s="1" customFormat="1" x14ac:dyDescent="0.25">
      <c r="A182" s="10"/>
      <c r="F182" s="33"/>
      <c r="G182" s="25"/>
      <c r="K182" s="19"/>
    </row>
    <row r="183" spans="1:11" s="1" customFormat="1" x14ac:dyDescent="0.25">
      <c r="A183" s="10"/>
      <c r="F183" s="33"/>
      <c r="G183" s="25"/>
      <c r="K183" s="19"/>
    </row>
    <row r="184" spans="1:11" s="1" customFormat="1" x14ac:dyDescent="0.25">
      <c r="A184" s="10"/>
      <c r="F184" s="33"/>
      <c r="G184" s="25"/>
      <c r="K184" s="19"/>
    </row>
    <row r="185" spans="1:11" s="1" customFormat="1" x14ac:dyDescent="0.25">
      <c r="A185" s="10"/>
      <c r="F185" s="33"/>
      <c r="G185" s="25"/>
      <c r="K185" s="19"/>
    </row>
    <row r="186" spans="1:11" s="1" customFormat="1" x14ac:dyDescent="0.25">
      <c r="A186" s="10"/>
      <c r="F186" s="33"/>
      <c r="G186" s="25"/>
      <c r="K186" s="19"/>
    </row>
    <row r="187" spans="1:11" s="1" customFormat="1" x14ac:dyDescent="0.25">
      <c r="A187" s="10"/>
      <c r="F187" s="33"/>
      <c r="G187" s="25"/>
      <c r="K187" s="19"/>
    </row>
    <row r="188" spans="1:11" s="1" customFormat="1" x14ac:dyDescent="0.25">
      <c r="A188" s="10"/>
      <c r="F188" s="33"/>
      <c r="G188" s="25"/>
      <c r="K188" s="19"/>
    </row>
    <row r="189" spans="1:11" s="1" customFormat="1" x14ac:dyDescent="0.25">
      <c r="A189" s="10"/>
      <c r="F189" s="33"/>
      <c r="G189" s="25"/>
      <c r="K189" s="19"/>
    </row>
    <row r="190" spans="1:11" s="1" customFormat="1" x14ac:dyDescent="0.25">
      <c r="A190" s="10"/>
      <c r="F190" s="33"/>
      <c r="G190" s="25"/>
      <c r="K190" s="19"/>
    </row>
    <row r="191" spans="1:11" s="1" customFormat="1" x14ac:dyDescent="0.25">
      <c r="A191" s="10"/>
      <c r="F191" s="33"/>
      <c r="G191" s="25"/>
      <c r="K191" s="19"/>
    </row>
    <row r="192" spans="1:11" s="1" customFormat="1" x14ac:dyDescent="0.25">
      <c r="A192" s="10"/>
      <c r="F192" s="33"/>
      <c r="G192" s="25"/>
      <c r="K192" s="19"/>
    </row>
    <row r="193" spans="1:11" s="1" customFormat="1" x14ac:dyDescent="0.25">
      <c r="A193" s="10"/>
      <c r="F193" s="33"/>
      <c r="G193" s="25"/>
      <c r="K193" s="19"/>
    </row>
    <row r="194" spans="1:11" s="1" customFormat="1" x14ac:dyDescent="0.25">
      <c r="A194" s="10"/>
      <c r="F194" s="33"/>
      <c r="G194" s="25"/>
      <c r="K194" s="19"/>
    </row>
    <row r="195" spans="1:11" s="1" customFormat="1" x14ac:dyDescent="0.25">
      <c r="A195" s="10"/>
      <c r="F195" s="33"/>
      <c r="G195" s="25"/>
      <c r="K195" s="19"/>
    </row>
    <row r="196" spans="1:11" s="1" customFormat="1" x14ac:dyDescent="0.25">
      <c r="A196" s="10"/>
      <c r="F196" s="33"/>
      <c r="G196" s="25"/>
      <c r="K196" s="19"/>
    </row>
    <row r="197" spans="1:11" s="1" customFormat="1" x14ac:dyDescent="0.25">
      <c r="A197" s="10"/>
      <c r="F197" s="33"/>
      <c r="G197" s="25"/>
      <c r="K197" s="19"/>
    </row>
    <row r="198" spans="1:11" s="1" customFormat="1" x14ac:dyDescent="0.25">
      <c r="A198" s="10"/>
      <c r="F198" s="33"/>
      <c r="G198" s="25"/>
      <c r="K198" s="19"/>
    </row>
    <row r="199" spans="1:11" s="1" customFormat="1" x14ac:dyDescent="0.25">
      <c r="A199" s="10"/>
      <c r="F199" s="33"/>
      <c r="G199" s="25"/>
      <c r="K199" s="19"/>
    </row>
    <row r="200" spans="1:11" s="1" customFormat="1" x14ac:dyDescent="0.25">
      <c r="A200" s="10"/>
      <c r="F200" s="33"/>
      <c r="G200" s="25"/>
      <c r="K200" s="19"/>
    </row>
    <row r="201" spans="1:11" s="1" customFormat="1" x14ac:dyDescent="0.25">
      <c r="A201" s="10"/>
      <c r="F201" s="33"/>
      <c r="G201" s="25"/>
      <c r="K201" s="19"/>
    </row>
    <row r="202" spans="1:11" s="1" customFormat="1" x14ac:dyDescent="0.25">
      <c r="A202" s="10"/>
      <c r="F202" s="33"/>
      <c r="G202" s="25"/>
      <c r="K202" s="19"/>
    </row>
    <row r="203" spans="1:11" s="1" customFormat="1" x14ac:dyDescent="0.25">
      <c r="A203" s="10"/>
      <c r="F203" s="33"/>
      <c r="G203" s="25"/>
      <c r="K203" s="19"/>
    </row>
    <row r="204" spans="1:11" s="1" customFormat="1" x14ac:dyDescent="0.25">
      <c r="A204" s="10"/>
      <c r="F204" s="33"/>
      <c r="G204" s="25"/>
      <c r="K204" s="19"/>
    </row>
    <row r="205" spans="1:11" s="1" customFormat="1" x14ac:dyDescent="0.25">
      <c r="A205" s="10"/>
      <c r="F205" s="33"/>
      <c r="G205" s="25"/>
      <c r="K205" s="19"/>
    </row>
    <row r="206" spans="1:11" s="1" customFormat="1" x14ac:dyDescent="0.25">
      <c r="A206" s="10"/>
      <c r="F206" s="33"/>
      <c r="G206" s="25"/>
      <c r="K206" s="19"/>
    </row>
    <row r="207" spans="1:11" s="1" customFormat="1" x14ac:dyDescent="0.25">
      <c r="A207" s="10"/>
      <c r="F207" s="33"/>
      <c r="G207" s="25"/>
      <c r="K207" s="19"/>
    </row>
    <row r="208" spans="1:11" s="1" customFormat="1" x14ac:dyDescent="0.25">
      <c r="A208" s="10"/>
      <c r="F208" s="33"/>
      <c r="G208" s="25"/>
      <c r="K208" s="19"/>
    </row>
    <row r="209" spans="1:11" s="1" customFormat="1" x14ac:dyDescent="0.25">
      <c r="A209" s="10"/>
      <c r="F209" s="33"/>
      <c r="G209" s="25"/>
      <c r="K209" s="19"/>
    </row>
    <row r="210" spans="1:11" s="1" customFormat="1" x14ac:dyDescent="0.25">
      <c r="A210" s="10"/>
      <c r="F210" s="33"/>
      <c r="G210" s="25"/>
      <c r="K210" s="19"/>
    </row>
    <row r="211" spans="1:11" s="1" customFormat="1" x14ac:dyDescent="0.25">
      <c r="A211" s="10"/>
      <c r="F211" s="33"/>
      <c r="G211" s="25"/>
      <c r="K211" s="19"/>
    </row>
    <row r="212" spans="1:11" s="1" customFormat="1" x14ac:dyDescent="0.25">
      <c r="A212" s="10"/>
      <c r="F212" s="33"/>
      <c r="G212" s="25"/>
      <c r="K212" s="19"/>
    </row>
    <row r="213" spans="1:11" s="1" customFormat="1" x14ac:dyDescent="0.25">
      <c r="A213" s="10"/>
      <c r="F213" s="33"/>
      <c r="G213" s="25"/>
      <c r="K213" s="19"/>
    </row>
    <row r="214" spans="1:11" s="1" customFormat="1" x14ac:dyDescent="0.25">
      <c r="A214" s="10"/>
      <c r="F214" s="33"/>
      <c r="G214" s="25"/>
      <c r="K214" s="19"/>
    </row>
    <row r="215" spans="1:11" s="1" customFormat="1" x14ac:dyDescent="0.25">
      <c r="A215" s="10"/>
      <c r="F215" s="33"/>
      <c r="G215" s="25"/>
      <c r="K215" s="19"/>
    </row>
    <row r="216" spans="1:11" s="1" customFormat="1" x14ac:dyDescent="0.25">
      <c r="A216" s="10"/>
      <c r="F216" s="33"/>
      <c r="G216" s="25"/>
      <c r="K216" s="19"/>
    </row>
    <row r="217" spans="1:11" s="1" customFormat="1" x14ac:dyDescent="0.25">
      <c r="A217" s="10"/>
      <c r="F217" s="33"/>
      <c r="G217" s="25"/>
      <c r="K217" s="19"/>
    </row>
    <row r="218" spans="1:11" s="1" customFormat="1" x14ac:dyDescent="0.25">
      <c r="A218" s="10"/>
      <c r="F218" s="33"/>
      <c r="G218" s="25"/>
      <c r="K218" s="19"/>
    </row>
    <row r="219" spans="1:11" s="1" customFormat="1" x14ac:dyDescent="0.25">
      <c r="A219" s="10"/>
      <c r="F219" s="33"/>
      <c r="G219" s="25"/>
      <c r="K219" s="19"/>
    </row>
    <row r="220" spans="1:11" s="1" customFormat="1" x14ac:dyDescent="0.25">
      <c r="A220" s="10"/>
      <c r="F220" s="33"/>
      <c r="G220" s="25"/>
      <c r="K220" s="19"/>
    </row>
    <row r="221" spans="1:11" s="1" customFormat="1" x14ac:dyDescent="0.25">
      <c r="A221" s="10"/>
      <c r="F221" s="33"/>
      <c r="G221" s="25"/>
      <c r="K221" s="19"/>
    </row>
    <row r="222" spans="1:11" s="1" customFormat="1" x14ac:dyDescent="0.25">
      <c r="A222" s="10"/>
      <c r="F222" s="33"/>
      <c r="G222" s="25"/>
      <c r="K222" s="19"/>
    </row>
    <row r="223" spans="1:11" s="1" customFormat="1" x14ac:dyDescent="0.25">
      <c r="A223" s="10"/>
      <c r="F223" s="33"/>
      <c r="G223" s="25"/>
      <c r="K223" s="19"/>
    </row>
    <row r="224" spans="1:11" s="1" customFormat="1" x14ac:dyDescent="0.25">
      <c r="A224" s="10"/>
      <c r="F224" s="33"/>
      <c r="G224" s="25"/>
      <c r="K224" s="19"/>
    </row>
    <row r="225" spans="1:11" s="1" customFormat="1" x14ac:dyDescent="0.25">
      <c r="A225" s="10"/>
      <c r="F225" s="33"/>
      <c r="G225" s="25"/>
      <c r="K225" s="19"/>
    </row>
    <row r="226" spans="1:11" s="1" customFormat="1" x14ac:dyDescent="0.25">
      <c r="A226" s="10"/>
      <c r="F226" s="33"/>
      <c r="G226" s="25"/>
      <c r="K226" s="19"/>
    </row>
    <row r="227" spans="1:11" s="1" customFormat="1" x14ac:dyDescent="0.25">
      <c r="A227" s="10"/>
      <c r="F227" s="33"/>
      <c r="G227" s="25"/>
      <c r="K227" s="19"/>
    </row>
    <row r="228" spans="1:11" s="1" customFormat="1" x14ac:dyDescent="0.25">
      <c r="A228" s="10"/>
      <c r="F228" s="33"/>
      <c r="G228" s="25"/>
      <c r="K228" s="19"/>
    </row>
    <row r="229" spans="1:11" s="1" customFormat="1" x14ac:dyDescent="0.25">
      <c r="A229" s="10"/>
      <c r="F229" s="33"/>
      <c r="G229" s="25"/>
      <c r="K229" s="19"/>
    </row>
    <row r="230" spans="1:11" s="1" customFormat="1" x14ac:dyDescent="0.25">
      <c r="A230" s="10"/>
      <c r="F230" s="33"/>
      <c r="G230" s="25"/>
      <c r="K230" s="19"/>
    </row>
    <row r="231" spans="1:11" s="1" customFormat="1" x14ac:dyDescent="0.25">
      <c r="A231" s="10"/>
      <c r="F231" s="33"/>
      <c r="G231" s="25"/>
      <c r="K231" s="19"/>
    </row>
    <row r="232" spans="1:11" s="1" customFormat="1" x14ac:dyDescent="0.25">
      <c r="A232" s="10"/>
      <c r="F232" s="33"/>
      <c r="G232" s="25"/>
      <c r="K232" s="19"/>
    </row>
    <row r="233" spans="1:11" s="1" customFormat="1" x14ac:dyDescent="0.25">
      <c r="A233" s="10"/>
      <c r="F233" s="33"/>
      <c r="G233" s="25"/>
      <c r="K233" s="19"/>
    </row>
    <row r="234" spans="1:11" s="1" customFormat="1" x14ac:dyDescent="0.25">
      <c r="A234" s="10"/>
      <c r="F234" s="33"/>
      <c r="G234" s="25"/>
      <c r="K234" s="19"/>
    </row>
    <row r="235" spans="1:11" s="1" customFormat="1" x14ac:dyDescent="0.25">
      <c r="A235" s="10"/>
      <c r="F235" s="33"/>
      <c r="G235" s="25"/>
      <c r="K235" s="19"/>
    </row>
    <row r="236" spans="1:11" s="1" customFormat="1" x14ac:dyDescent="0.25">
      <c r="A236" s="10"/>
      <c r="F236" s="33"/>
      <c r="G236" s="25"/>
      <c r="K236" s="19"/>
    </row>
    <row r="237" spans="1:11" s="1" customFormat="1" x14ac:dyDescent="0.25">
      <c r="A237" s="10"/>
      <c r="F237" s="33"/>
      <c r="G237" s="25"/>
      <c r="K237" s="19"/>
    </row>
    <row r="238" spans="1:11" s="1" customFormat="1" x14ac:dyDescent="0.25">
      <c r="A238" s="10"/>
      <c r="F238" s="33"/>
      <c r="G238" s="25"/>
      <c r="K238" s="19"/>
    </row>
    <row r="239" spans="1:11" s="1" customFormat="1" x14ac:dyDescent="0.25">
      <c r="A239" s="10"/>
      <c r="F239" s="33"/>
      <c r="G239" s="25"/>
      <c r="K239" s="19"/>
    </row>
    <row r="240" spans="1:11" s="1" customFormat="1" x14ac:dyDescent="0.25">
      <c r="A240" s="10"/>
      <c r="F240" s="33"/>
      <c r="G240" s="25"/>
      <c r="K240" s="19"/>
    </row>
    <row r="241" spans="1:11" s="1" customFormat="1" x14ac:dyDescent="0.25">
      <c r="A241" s="10"/>
      <c r="F241" s="33"/>
      <c r="G241" s="25"/>
      <c r="K241" s="19"/>
    </row>
    <row r="242" spans="1:11" s="1" customFormat="1" x14ac:dyDescent="0.25">
      <c r="A242" s="10"/>
      <c r="F242" s="33"/>
      <c r="G242" s="25"/>
      <c r="K242" s="19"/>
    </row>
    <row r="243" spans="1:11" s="1" customFormat="1" x14ac:dyDescent="0.25">
      <c r="A243" s="10"/>
      <c r="F243" s="33"/>
      <c r="G243" s="25"/>
      <c r="K243" s="19"/>
    </row>
    <row r="244" spans="1:11" s="1" customFormat="1" x14ac:dyDescent="0.25">
      <c r="A244" s="10"/>
      <c r="F244" s="33"/>
      <c r="G244" s="25"/>
      <c r="K244" s="19"/>
    </row>
    <row r="245" spans="1:11" s="1" customFormat="1" x14ac:dyDescent="0.25">
      <c r="A245" s="10"/>
      <c r="F245" s="33"/>
      <c r="G245" s="25"/>
      <c r="K245" s="19"/>
    </row>
    <row r="246" spans="1:11" s="1" customFormat="1" x14ac:dyDescent="0.25">
      <c r="A246" s="10"/>
      <c r="F246" s="33"/>
      <c r="G246" s="25"/>
      <c r="K246" s="19"/>
    </row>
    <row r="247" spans="1:11" s="1" customFormat="1" x14ac:dyDescent="0.25">
      <c r="A247" s="10"/>
      <c r="F247" s="33"/>
      <c r="G247" s="25"/>
      <c r="K247" s="19"/>
    </row>
    <row r="248" spans="1:11" s="1" customFormat="1" x14ac:dyDescent="0.25">
      <c r="A248" s="10"/>
      <c r="F248" s="33"/>
      <c r="G248" s="25"/>
      <c r="K248" s="19"/>
    </row>
    <row r="249" spans="1:11" s="1" customFormat="1" x14ac:dyDescent="0.25">
      <c r="A249" s="10"/>
      <c r="F249" s="33"/>
      <c r="G249" s="25"/>
      <c r="K249" s="19"/>
    </row>
    <row r="250" spans="1:11" s="1" customFormat="1" x14ac:dyDescent="0.25">
      <c r="A250" s="10"/>
      <c r="F250" s="33"/>
      <c r="G250" s="25"/>
      <c r="K250" s="19"/>
    </row>
    <row r="251" spans="1:11" s="1" customFormat="1" x14ac:dyDescent="0.25">
      <c r="A251" s="10"/>
      <c r="F251" s="33"/>
      <c r="G251" s="25"/>
      <c r="K251" s="19"/>
    </row>
    <row r="252" spans="1:11" s="1" customFormat="1" x14ac:dyDescent="0.25">
      <c r="A252" s="10"/>
      <c r="F252" s="33"/>
      <c r="G252" s="25"/>
      <c r="K252" s="19"/>
    </row>
    <row r="253" spans="1:11" s="1" customFormat="1" x14ac:dyDescent="0.25">
      <c r="A253" s="10"/>
      <c r="F253" s="33"/>
      <c r="G253" s="25"/>
      <c r="K253" s="19"/>
    </row>
    <row r="254" spans="1:11" s="1" customFormat="1" x14ac:dyDescent="0.25">
      <c r="A254" s="10"/>
      <c r="F254" s="33"/>
      <c r="G254" s="25"/>
      <c r="K254" s="19"/>
    </row>
    <row r="255" spans="1:11" s="1" customFormat="1" x14ac:dyDescent="0.25">
      <c r="A255" s="10"/>
      <c r="F255" s="33"/>
      <c r="G255" s="25"/>
      <c r="K255" s="19"/>
    </row>
    <row r="256" spans="1:11" s="1" customFormat="1" x14ac:dyDescent="0.25">
      <c r="A256" s="10"/>
      <c r="F256" s="33"/>
      <c r="G256" s="25"/>
      <c r="K256" s="19"/>
    </row>
    <row r="257" spans="1:11" s="1" customFormat="1" x14ac:dyDescent="0.25">
      <c r="A257" s="10"/>
      <c r="F257" s="33"/>
      <c r="G257" s="25"/>
      <c r="K257" s="19"/>
    </row>
    <row r="258" spans="1:11" s="1" customFormat="1" x14ac:dyDescent="0.25">
      <c r="A258" s="10"/>
      <c r="F258" s="33"/>
      <c r="G258" s="25"/>
      <c r="K258" s="19"/>
    </row>
    <row r="259" spans="1:11" s="1" customFormat="1" x14ac:dyDescent="0.25">
      <c r="A259" s="10"/>
      <c r="F259" s="33"/>
      <c r="G259" s="25"/>
      <c r="K259" s="19"/>
    </row>
    <row r="260" spans="1:11" s="1" customFormat="1" x14ac:dyDescent="0.25">
      <c r="A260" s="10"/>
      <c r="F260" s="33"/>
      <c r="G260" s="25"/>
      <c r="K260" s="19"/>
    </row>
    <row r="261" spans="1:11" s="1" customFormat="1" x14ac:dyDescent="0.25">
      <c r="A261" s="10"/>
      <c r="F261" s="33"/>
      <c r="G261" s="25"/>
      <c r="K261" s="19"/>
    </row>
    <row r="262" spans="1:11" s="1" customFormat="1" x14ac:dyDescent="0.25">
      <c r="A262" s="10"/>
      <c r="F262" s="33"/>
      <c r="G262" s="25"/>
      <c r="K262" s="19"/>
    </row>
    <row r="263" spans="1:11" s="1" customFormat="1" x14ac:dyDescent="0.25">
      <c r="A263" s="10"/>
      <c r="F263" s="33"/>
      <c r="G263" s="25"/>
      <c r="K263" s="19"/>
    </row>
    <row r="264" spans="1:11" s="1" customFormat="1" x14ac:dyDescent="0.25">
      <c r="A264" s="10"/>
      <c r="F264" s="33"/>
      <c r="G264" s="25"/>
      <c r="K264" s="19"/>
    </row>
    <row r="265" spans="1:11" s="1" customFormat="1" x14ac:dyDescent="0.25">
      <c r="A265" s="10"/>
      <c r="F265" s="33"/>
      <c r="G265" s="25"/>
      <c r="K265" s="19"/>
    </row>
    <row r="266" spans="1:11" s="1" customFormat="1" x14ac:dyDescent="0.25">
      <c r="A266" s="10"/>
      <c r="F266" s="33"/>
      <c r="G266" s="25"/>
      <c r="K266" s="19"/>
    </row>
    <row r="267" spans="1:11" s="1" customFormat="1" x14ac:dyDescent="0.25">
      <c r="A267" s="10"/>
      <c r="F267" s="33"/>
      <c r="G267" s="25"/>
      <c r="K267" s="19"/>
    </row>
  </sheetData>
  <mergeCells count="12">
    <mergeCell ref="J5:J6"/>
    <mergeCell ref="K5:L5"/>
    <mergeCell ref="A1:L1"/>
    <mergeCell ref="A3:A6"/>
    <mergeCell ref="B3:B6"/>
    <mergeCell ref="C3:E5"/>
    <mergeCell ref="F3:L3"/>
    <mergeCell ref="F4:F6"/>
    <mergeCell ref="G4:L4"/>
    <mergeCell ref="G5:G6"/>
    <mergeCell ref="H5:H6"/>
    <mergeCell ref="I5:I6"/>
  </mergeCells>
  <pageMargins left="0.70866141732283472" right="0.70866141732283472" top="0.74803149606299213" bottom="0.74803149606299213" header="0.31496062992125984" footer="0.31496062992125984"/>
  <pageSetup paperSize="9" scale="45" fitToHeight="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67"/>
  <sheetViews>
    <sheetView tabSelected="1" topLeftCell="A7" zoomScale="90" zoomScaleNormal="90" workbookViewId="0">
      <selection activeCell="G32" sqref="G32"/>
    </sheetView>
  </sheetViews>
  <sheetFormatPr defaultRowHeight="15.75" x14ac:dyDescent="0.25"/>
  <cols>
    <col min="1" max="1" width="65.28515625" style="11" customWidth="1"/>
    <col min="2" max="4" width="9.140625" style="1"/>
    <col min="5" max="5" width="14.140625" style="1" bestFit="1" customWidth="1"/>
    <col min="6" max="6" width="14.28515625" style="33" bestFit="1" customWidth="1"/>
    <col min="7" max="7" width="14.28515625" style="25" bestFit="1" customWidth="1"/>
    <col min="8" max="9" width="13.140625" style="1" bestFit="1" customWidth="1"/>
    <col min="10" max="10" width="9.140625" style="1"/>
    <col min="11" max="11" width="13.140625" style="19" bestFit="1" customWidth="1"/>
    <col min="12" max="13" width="9.140625" style="1"/>
    <col min="14" max="14" width="13.140625" style="1" bestFit="1" customWidth="1"/>
    <col min="15" max="15" width="9.140625" style="1"/>
    <col min="16" max="16" width="14.28515625" style="1" bestFit="1" customWidth="1"/>
    <col min="17" max="39" width="9.140625" style="1"/>
  </cols>
  <sheetData>
    <row r="1" spans="1:39" ht="34.5" customHeight="1" x14ac:dyDescent="0.25">
      <c r="A1" s="42" t="s">
        <v>50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39" x14ac:dyDescent="0.25">
      <c r="A2" s="25" t="s">
        <v>82</v>
      </c>
    </row>
    <row r="3" spans="1:39" s="3" customFormat="1" ht="31.5" customHeight="1" x14ac:dyDescent="0.25">
      <c r="A3" s="65" t="s">
        <v>0</v>
      </c>
      <c r="B3" s="38" t="s">
        <v>1</v>
      </c>
      <c r="C3" s="47" t="s">
        <v>2</v>
      </c>
      <c r="D3" s="48"/>
      <c r="E3" s="49"/>
      <c r="F3" s="40" t="s">
        <v>6</v>
      </c>
      <c r="G3" s="56"/>
      <c r="H3" s="56"/>
      <c r="I3" s="56"/>
      <c r="J3" s="56"/>
      <c r="K3" s="56"/>
      <c r="L3" s="4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x14ac:dyDescent="0.25">
      <c r="A4" s="66"/>
      <c r="B4" s="46"/>
      <c r="C4" s="50"/>
      <c r="D4" s="51"/>
      <c r="E4" s="52"/>
      <c r="F4" s="68" t="s">
        <v>7</v>
      </c>
      <c r="G4" s="60" t="s">
        <v>8</v>
      </c>
      <c r="H4" s="61"/>
      <c r="I4" s="61"/>
      <c r="J4" s="61"/>
      <c r="K4" s="61"/>
      <c r="L4" s="62"/>
    </row>
    <row r="5" spans="1:39" ht="299.25" customHeight="1" x14ac:dyDescent="0.25">
      <c r="A5" s="66"/>
      <c r="B5" s="46"/>
      <c r="C5" s="53"/>
      <c r="D5" s="54"/>
      <c r="E5" s="55"/>
      <c r="F5" s="69"/>
      <c r="G5" s="38" t="s">
        <v>9</v>
      </c>
      <c r="H5" s="38" t="s">
        <v>10</v>
      </c>
      <c r="I5" s="38" t="s">
        <v>11</v>
      </c>
      <c r="J5" s="38" t="s">
        <v>12</v>
      </c>
      <c r="K5" s="40" t="s">
        <v>13</v>
      </c>
      <c r="L5" s="41"/>
    </row>
    <row r="6" spans="1:39" ht="31.5" x14ac:dyDescent="0.25">
      <c r="A6" s="67"/>
      <c r="B6" s="39"/>
      <c r="C6" s="5" t="s">
        <v>3</v>
      </c>
      <c r="D6" s="5" t="s">
        <v>4</v>
      </c>
      <c r="E6" s="6" t="s">
        <v>5</v>
      </c>
      <c r="F6" s="70"/>
      <c r="G6" s="39"/>
      <c r="H6" s="39"/>
      <c r="I6" s="39"/>
      <c r="J6" s="39"/>
      <c r="K6" s="14" t="s">
        <v>7</v>
      </c>
      <c r="L6" s="6" t="s">
        <v>14</v>
      </c>
      <c r="P6" s="13"/>
    </row>
    <row r="7" spans="1:39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15">
        <v>6</v>
      </c>
      <c r="G7" s="5">
        <v>7</v>
      </c>
      <c r="H7" s="5">
        <v>8</v>
      </c>
      <c r="I7" s="5">
        <v>9</v>
      </c>
      <c r="J7" s="5">
        <v>10</v>
      </c>
      <c r="K7" s="15">
        <v>11</v>
      </c>
      <c r="L7" s="5">
        <v>12</v>
      </c>
      <c r="P7" s="13"/>
    </row>
    <row r="8" spans="1:39" x14ac:dyDescent="0.25">
      <c r="A8" s="7" t="s">
        <v>15</v>
      </c>
      <c r="B8" s="4">
        <v>100</v>
      </c>
      <c r="C8" s="4" t="s">
        <v>16</v>
      </c>
      <c r="D8" s="4" t="s">
        <v>16</v>
      </c>
      <c r="E8" s="4" t="s">
        <v>16</v>
      </c>
      <c r="F8" s="34">
        <f>G8+H8+I8+J8+K8</f>
        <v>43182560</v>
      </c>
      <c r="G8" s="22">
        <f t="shared" ref="G8:L8" si="0">G12+G13+G14+G15+G16+G17+G18+G20+G21+G25+G26</f>
        <v>36289560</v>
      </c>
      <c r="H8" s="22">
        <f t="shared" si="0"/>
        <v>0</v>
      </c>
      <c r="I8" s="22">
        <f t="shared" si="0"/>
        <v>0</v>
      </c>
      <c r="J8" s="22">
        <f t="shared" si="0"/>
        <v>0</v>
      </c>
      <c r="K8" s="22">
        <f t="shared" si="0"/>
        <v>6893000</v>
      </c>
      <c r="L8" s="22">
        <f t="shared" si="0"/>
        <v>0</v>
      </c>
      <c r="P8" s="13"/>
    </row>
    <row r="9" spans="1:39" x14ac:dyDescent="0.25">
      <c r="A9" s="7" t="s">
        <v>17</v>
      </c>
      <c r="B9" s="4">
        <v>110</v>
      </c>
      <c r="C9" s="4"/>
      <c r="D9" s="4"/>
      <c r="E9" s="4"/>
      <c r="F9" s="34"/>
      <c r="G9" s="22" t="s">
        <v>16</v>
      </c>
      <c r="H9" s="12" t="s">
        <v>16</v>
      </c>
      <c r="I9" s="12" t="s">
        <v>16</v>
      </c>
      <c r="J9" s="12" t="s">
        <v>16</v>
      </c>
      <c r="K9" s="17"/>
      <c r="L9" s="12" t="s">
        <v>16</v>
      </c>
    </row>
    <row r="10" spans="1:39" x14ac:dyDescent="0.25">
      <c r="A10" s="7" t="s">
        <v>18</v>
      </c>
      <c r="B10" s="4">
        <v>120</v>
      </c>
      <c r="C10" s="4"/>
      <c r="D10" s="4"/>
      <c r="E10" s="4"/>
      <c r="F10" s="34"/>
      <c r="G10" s="22"/>
      <c r="H10" s="12" t="s">
        <v>16</v>
      </c>
      <c r="I10" s="12" t="s">
        <v>16</v>
      </c>
      <c r="J10" s="12"/>
      <c r="K10" s="17"/>
      <c r="L10" s="12"/>
    </row>
    <row r="11" spans="1:39" x14ac:dyDescent="0.25">
      <c r="A11" s="7" t="s">
        <v>8</v>
      </c>
      <c r="B11" s="4"/>
      <c r="C11" s="4"/>
      <c r="D11" s="4"/>
      <c r="E11" s="4"/>
      <c r="F11" s="34"/>
      <c r="G11" s="22"/>
      <c r="H11" s="12"/>
      <c r="I11" s="12"/>
      <c r="J11" s="12"/>
      <c r="K11" s="17"/>
      <c r="L11" s="12"/>
    </row>
    <row r="12" spans="1:39" ht="47.25" x14ac:dyDescent="0.25">
      <c r="A12" s="9" t="s">
        <v>48</v>
      </c>
      <c r="B12" s="4"/>
      <c r="C12" s="4"/>
      <c r="D12" s="4">
        <v>130</v>
      </c>
      <c r="E12" s="4" t="s">
        <v>51</v>
      </c>
      <c r="F12" s="34">
        <f>G12+H12+I12+J12+K12</f>
        <v>10613600</v>
      </c>
      <c r="G12" s="22">
        <f>G32+G42+G57+G60+G61+G63+G67+G71+G79+G77</f>
        <v>10613600</v>
      </c>
      <c r="H12" s="12"/>
      <c r="I12" s="12"/>
      <c r="J12" s="12"/>
      <c r="K12" s="17"/>
      <c r="L12" s="12"/>
    </row>
    <row r="13" spans="1:39" ht="48" customHeight="1" x14ac:dyDescent="0.25">
      <c r="A13" s="9" t="s">
        <v>49</v>
      </c>
      <c r="B13" s="4"/>
      <c r="C13" s="4"/>
      <c r="D13" s="4">
        <v>130</v>
      </c>
      <c r="E13" s="4" t="s">
        <v>36</v>
      </c>
      <c r="F13" s="34">
        <f t="shared" ref="F13:F18" si="1">G13+H13+I13+J13+K13</f>
        <v>0</v>
      </c>
      <c r="G13" s="22">
        <f>G33+G43</f>
        <v>0</v>
      </c>
      <c r="H13" s="12"/>
      <c r="I13" s="12"/>
      <c r="J13" s="12"/>
      <c r="K13" s="17"/>
      <c r="L13" s="12"/>
    </row>
    <row r="14" spans="1:39" ht="132" customHeight="1" x14ac:dyDescent="0.25">
      <c r="A14" s="21" t="s">
        <v>63</v>
      </c>
      <c r="B14" s="4"/>
      <c r="C14" s="4"/>
      <c r="D14" s="4">
        <v>130</v>
      </c>
      <c r="E14" s="4" t="s">
        <v>52</v>
      </c>
      <c r="F14" s="34">
        <f t="shared" si="1"/>
        <v>17861580</v>
      </c>
      <c r="G14" s="22">
        <f>G34+G39+G44</f>
        <v>17861580</v>
      </c>
      <c r="H14" s="12"/>
      <c r="I14" s="12"/>
      <c r="J14" s="12"/>
      <c r="K14" s="17"/>
      <c r="L14" s="12"/>
    </row>
    <row r="15" spans="1:39" ht="130.5" customHeight="1" x14ac:dyDescent="0.25">
      <c r="A15" s="21" t="s">
        <v>62</v>
      </c>
      <c r="B15" s="4"/>
      <c r="C15" s="4"/>
      <c r="D15" s="4">
        <v>130</v>
      </c>
      <c r="E15" s="4" t="s">
        <v>53</v>
      </c>
      <c r="F15" s="34">
        <f t="shared" si="1"/>
        <v>4384690</v>
      </c>
      <c r="G15" s="22">
        <f>G35+G40+G45</f>
        <v>4384690</v>
      </c>
      <c r="H15" s="12"/>
      <c r="I15" s="12"/>
      <c r="J15" s="12"/>
      <c r="K15" s="17"/>
      <c r="L15" s="12"/>
    </row>
    <row r="16" spans="1:39" ht="130.5" customHeight="1" x14ac:dyDescent="0.25">
      <c r="A16" s="21" t="s">
        <v>73</v>
      </c>
      <c r="B16" s="4"/>
      <c r="C16" s="4"/>
      <c r="D16" s="4">
        <v>130</v>
      </c>
      <c r="E16" s="4" t="s">
        <v>72</v>
      </c>
      <c r="F16" s="34">
        <f t="shared" si="1"/>
        <v>1149690</v>
      </c>
      <c r="G16" s="22">
        <f>G36+G41+G46</f>
        <v>1149690</v>
      </c>
      <c r="H16" s="12"/>
      <c r="I16" s="12"/>
      <c r="J16" s="12"/>
      <c r="K16" s="17"/>
      <c r="L16" s="12"/>
    </row>
    <row r="17" spans="1:12" ht="161.25" customHeight="1" x14ac:dyDescent="0.25">
      <c r="A17" s="21" t="s">
        <v>61</v>
      </c>
      <c r="B17" s="4"/>
      <c r="C17" s="4"/>
      <c r="D17" s="4">
        <v>130</v>
      </c>
      <c r="E17" s="4" t="s">
        <v>55</v>
      </c>
      <c r="F17" s="34">
        <f>G17+H17+I17+J17+K17</f>
        <v>662000</v>
      </c>
      <c r="G17" s="22">
        <f>G58+G68+G74</f>
        <v>662000</v>
      </c>
      <c r="H17" s="12"/>
      <c r="I17" s="12"/>
      <c r="J17" s="12"/>
      <c r="K17" s="17"/>
      <c r="L17" s="12"/>
    </row>
    <row r="18" spans="1:12" s="1" customFormat="1" ht="126" x14ac:dyDescent="0.25">
      <c r="A18" s="20" t="s">
        <v>60</v>
      </c>
      <c r="B18" s="4"/>
      <c r="C18" s="4"/>
      <c r="D18" s="4">
        <v>130</v>
      </c>
      <c r="E18" s="4" t="s">
        <v>58</v>
      </c>
      <c r="F18" s="34">
        <f t="shared" si="1"/>
        <v>1618000</v>
      </c>
      <c r="G18" s="22">
        <f>G69+G75+G80</f>
        <v>1618000</v>
      </c>
      <c r="H18" s="12"/>
      <c r="I18" s="12"/>
      <c r="J18" s="12"/>
      <c r="K18" s="17"/>
      <c r="L18" s="12"/>
    </row>
    <row r="19" spans="1:12" s="1" customFormat="1" x14ac:dyDescent="0.25">
      <c r="A19" s="9" t="s">
        <v>66</v>
      </c>
      <c r="B19" s="4"/>
      <c r="C19" s="4"/>
      <c r="D19" s="4"/>
      <c r="E19" s="4"/>
      <c r="F19" s="34"/>
      <c r="G19" s="22"/>
      <c r="H19" s="12"/>
      <c r="I19" s="12"/>
      <c r="J19" s="12"/>
      <c r="K19" s="17"/>
      <c r="L19" s="12"/>
    </row>
    <row r="20" spans="1:12" s="1" customFormat="1" x14ac:dyDescent="0.25">
      <c r="A20" s="9" t="s">
        <v>67</v>
      </c>
      <c r="B20" s="4"/>
      <c r="C20" s="4"/>
      <c r="D20" s="4">
        <v>130</v>
      </c>
      <c r="E20" s="4">
        <v>906.13</v>
      </c>
      <c r="F20" s="34">
        <f>G20+H20+I20+J20+K20</f>
        <v>6893000</v>
      </c>
      <c r="G20" s="22"/>
      <c r="H20" s="12"/>
      <c r="I20" s="12"/>
      <c r="J20" s="12"/>
      <c r="K20" s="17">
        <f>K38+K51+K48+K59+K62+K65+K70+K78+K82</f>
        <v>6893000</v>
      </c>
      <c r="L20" s="12"/>
    </row>
    <row r="21" spans="1:12" s="1" customFormat="1" x14ac:dyDescent="0.25">
      <c r="A21" s="9" t="s">
        <v>68</v>
      </c>
      <c r="B21" s="4"/>
      <c r="C21" s="4"/>
      <c r="D21" s="4">
        <v>180</v>
      </c>
      <c r="E21" s="4">
        <v>906.18</v>
      </c>
      <c r="F21" s="34">
        <f>G21+H21+I21+J21+K21</f>
        <v>0</v>
      </c>
      <c r="G21" s="22"/>
      <c r="H21" s="12"/>
      <c r="I21" s="12"/>
      <c r="J21" s="12"/>
      <c r="K21" s="17">
        <f>K66</f>
        <v>0</v>
      </c>
      <c r="L21" s="12"/>
    </row>
    <row r="22" spans="1:12" s="1" customFormat="1" ht="31.5" x14ac:dyDescent="0.25">
      <c r="A22" s="7" t="s">
        <v>19</v>
      </c>
      <c r="B22" s="4">
        <v>130</v>
      </c>
      <c r="C22" s="4"/>
      <c r="D22" s="4"/>
      <c r="E22" s="4"/>
      <c r="F22" s="35"/>
      <c r="G22" s="23" t="s">
        <v>16</v>
      </c>
      <c r="H22" s="4" t="s">
        <v>16</v>
      </c>
      <c r="I22" s="4" t="s">
        <v>16</v>
      </c>
      <c r="J22" s="4" t="s">
        <v>16</v>
      </c>
      <c r="K22" s="16"/>
      <c r="L22" s="4" t="s">
        <v>16</v>
      </c>
    </row>
    <row r="23" spans="1:12" s="1" customFormat="1" ht="47.25" x14ac:dyDescent="0.25">
      <c r="A23" s="8" t="s">
        <v>20</v>
      </c>
      <c r="B23" s="4">
        <v>140</v>
      </c>
      <c r="C23" s="4"/>
      <c r="D23" s="4"/>
      <c r="E23" s="4"/>
      <c r="F23" s="35"/>
      <c r="G23" s="23" t="s">
        <v>16</v>
      </c>
      <c r="H23" s="4" t="s">
        <v>16</v>
      </c>
      <c r="I23" s="4" t="s">
        <v>16</v>
      </c>
      <c r="J23" s="4" t="s">
        <v>16</v>
      </c>
      <c r="K23" s="16"/>
      <c r="L23" s="4" t="s">
        <v>16</v>
      </c>
    </row>
    <row r="24" spans="1:12" s="1" customFormat="1" x14ac:dyDescent="0.25">
      <c r="A24" s="7" t="s">
        <v>21</v>
      </c>
      <c r="B24" s="4">
        <v>150</v>
      </c>
      <c r="C24" s="4"/>
      <c r="D24" s="4">
        <v>180</v>
      </c>
      <c r="E24" s="4"/>
      <c r="F24" s="34">
        <f>H24+I24</f>
        <v>0</v>
      </c>
      <c r="G24" s="23" t="s">
        <v>16</v>
      </c>
      <c r="H24" s="12">
        <f>H25+H26</f>
        <v>0</v>
      </c>
      <c r="I24" s="4"/>
      <c r="J24" s="4" t="s">
        <v>16</v>
      </c>
      <c r="K24" s="16" t="s">
        <v>16</v>
      </c>
      <c r="L24" s="4" t="s">
        <v>16</v>
      </c>
    </row>
    <row r="25" spans="1:12" s="1" customFormat="1" ht="31.5" x14ac:dyDescent="0.25">
      <c r="A25" s="32" t="s">
        <v>64</v>
      </c>
      <c r="B25" s="4"/>
      <c r="C25" s="4"/>
      <c r="D25" s="4">
        <v>180</v>
      </c>
      <c r="E25" s="4" t="s">
        <v>59</v>
      </c>
      <c r="F25" s="34">
        <f>G25+H25+I25+J25+K25</f>
        <v>0</v>
      </c>
      <c r="G25" s="22"/>
      <c r="H25" s="12">
        <f>H37+H47+H64+H81</f>
        <v>0</v>
      </c>
      <c r="I25" s="12"/>
      <c r="J25" s="12"/>
      <c r="K25" s="17"/>
      <c r="L25" s="12"/>
    </row>
    <row r="26" spans="1:12" s="1" customFormat="1" ht="31.5" x14ac:dyDescent="0.25">
      <c r="A26" s="32" t="s">
        <v>78</v>
      </c>
      <c r="B26" s="4"/>
      <c r="C26" s="4"/>
      <c r="D26" s="4">
        <v>180</v>
      </c>
      <c r="E26" s="4" t="s">
        <v>65</v>
      </c>
      <c r="F26" s="34">
        <f>G26+H26+I26+J26+K26</f>
        <v>0</v>
      </c>
      <c r="G26" s="22"/>
      <c r="H26" s="12">
        <f>H76</f>
        <v>0</v>
      </c>
      <c r="I26" s="12"/>
      <c r="J26" s="12"/>
      <c r="K26" s="17"/>
      <c r="L26" s="12"/>
    </row>
    <row r="27" spans="1:12" s="1" customFormat="1" x14ac:dyDescent="0.25">
      <c r="A27" s="7" t="s">
        <v>22</v>
      </c>
      <c r="B27" s="4">
        <v>160</v>
      </c>
      <c r="C27" s="4"/>
      <c r="D27" s="4"/>
      <c r="E27" s="4"/>
      <c r="F27" s="35"/>
      <c r="G27" s="23" t="s">
        <v>16</v>
      </c>
      <c r="H27" s="4" t="s">
        <v>16</v>
      </c>
      <c r="I27" s="4" t="s">
        <v>16</v>
      </c>
      <c r="J27" s="4" t="s">
        <v>16</v>
      </c>
      <c r="K27" s="16"/>
      <c r="L27" s="4"/>
    </row>
    <row r="28" spans="1:12" s="1" customFormat="1" x14ac:dyDescent="0.25">
      <c r="A28" s="7" t="s">
        <v>23</v>
      </c>
      <c r="B28" s="4">
        <v>180</v>
      </c>
      <c r="C28" s="4" t="s">
        <v>16</v>
      </c>
      <c r="D28" s="4" t="s">
        <v>16</v>
      </c>
      <c r="E28" s="4" t="s">
        <v>16</v>
      </c>
      <c r="F28" s="35"/>
      <c r="G28" s="23" t="s">
        <v>16</v>
      </c>
      <c r="H28" s="4" t="s">
        <v>16</v>
      </c>
      <c r="I28" s="4" t="s">
        <v>16</v>
      </c>
      <c r="J28" s="4" t="s">
        <v>16</v>
      </c>
      <c r="K28" s="16"/>
      <c r="L28" s="4" t="s">
        <v>16</v>
      </c>
    </row>
    <row r="29" spans="1:12" s="1" customFormat="1" x14ac:dyDescent="0.25">
      <c r="A29" s="7" t="s">
        <v>24</v>
      </c>
      <c r="B29" s="4">
        <v>200</v>
      </c>
      <c r="C29" s="4" t="s">
        <v>16</v>
      </c>
      <c r="D29" s="4" t="s">
        <v>16</v>
      </c>
      <c r="E29" s="4" t="s">
        <v>16</v>
      </c>
      <c r="F29" s="34">
        <f>G29+H29+I29+J29+K29</f>
        <v>43182560</v>
      </c>
      <c r="G29" s="22">
        <f>G30+G56+G72</f>
        <v>36289560</v>
      </c>
      <c r="H29" s="12">
        <f>H30+H56+H72</f>
        <v>0</v>
      </c>
      <c r="I29" s="12">
        <f>I30+I51+I56+I72</f>
        <v>0</v>
      </c>
      <c r="J29" s="12">
        <f>J30+J51+J56+J72</f>
        <v>0</v>
      </c>
      <c r="K29" s="12">
        <f>K30+K51+K56+K72</f>
        <v>6893000</v>
      </c>
      <c r="L29" s="12">
        <f>L30+L51+L56+L72</f>
        <v>0</v>
      </c>
    </row>
    <row r="30" spans="1:12" s="1" customFormat="1" x14ac:dyDescent="0.25">
      <c r="A30" s="26" t="s">
        <v>25</v>
      </c>
      <c r="B30" s="27">
        <v>210</v>
      </c>
      <c r="C30" s="27"/>
      <c r="D30" s="27">
        <v>210</v>
      </c>
      <c r="E30" s="27"/>
      <c r="F30" s="28">
        <f t="shared" ref="F30:F82" si="2">G30+H30+I30+J30+K30</f>
        <v>34063560</v>
      </c>
      <c r="G30" s="28">
        <f>SUM(G32:G48)</f>
        <v>29054560</v>
      </c>
      <c r="H30" s="29">
        <f>SUM(H32:H48)</f>
        <v>0</v>
      </c>
      <c r="I30" s="29">
        <f>SUM(I32:I45)</f>
        <v>0</v>
      </c>
      <c r="J30" s="29">
        <f>SUM(J32:J45)</f>
        <v>0</v>
      </c>
      <c r="K30" s="29">
        <f>SUM(K32:K48)</f>
        <v>5009000</v>
      </c>
      <c r="L30" s="29">
        <f>SUM(L32:L45)</f>
        <v>0</v>
      </c>
    </row>
    <row r="31" spans="1:12" s="1" customFormat="1" x14ac:dyDescent="0.25">
      <c r="A31" s="9" t="s">
        <v>26</v>
      </c>
      <c r="B31" s="4"/>
      <c r="C31" s="4"/>
      <c r="D31" s="4"/>
      <c r="E31" s="4"/>
      <c r="F31" s="34"/>
      <c r="G31" s="22"/>
      <c r="H31" s="12"/>
      <c r="I31" s="12"/>
      <c r="J31" s="12"/>
      <c r="K31" s="17"/>
      <c r="L31" s="12"/>
    </row>
    <row r="32" spans="1:12" s="1" customFormat="1" x14ac:dyDescent="0.25">
      <c r="A32" s="9" t="s">
        <v>27</v>
      </c>
      <c r="B32" s="4"/>
      <c r="C32" s="4">
        <v>111</v>
      </c>
      <c r="D32" s="4">
        <v>211</v>
      </c>
      <c r="E32" s="4" t="s">
        <v>51</v>
      </c>
      <c r="F32" s="34">
        <f t="shared" si="2"/>
        <v>4396600</v>
      </c>
      <c r="G32" s="22">
        <f>4178900+217700</f>
        <v>4396600</v>
      </c>
      <c r="H32" s="12"/>
      <c r="I32" s="12"/>
      <c r="J32" s="12"/>
      <c r="K32" s="17"/>
      <c r="L32" s="12"/>
    </row>
    <row r="33" spans="1:14" s="1" customFormat="1" x14ac:dyDescent="0.25">
      <c r="A33" s="9" t="s">
        <v>27</v>
      </c>
      <c r="B33" s="4"/>
      <c r="C33" s="4">
        <v>111</v>
      </c>
      <c r="D33" s="4">
        <v>211</v>
      </c>
      <c r="E33" s="4" t="s">
        <v>36</v>
      </c>
      <c r="F33" s="34">
        <f t="shared" si="2"/>
        <v>0</v>
      </c>
      <c r="G33" s="22"/>
      <c r="H33" s="12"/>
      <c r="I33" s="12"/>
      <c r="J33" s="12"/>
      <c r="K33" s="17"/>
      <c r="L33" s="12"/>
    </row>
    <row r="34" spans="1:14" s="1" customFormat="1" x14ac:dyDescent="0.25">
      <c r="A34" s="9" t="s">
        <v>27</v>
      </c>
      <c r="B34" s="4"/>
      <c r="C34" s="4">
        <v>111</v>
      </c>
      <c r="D34" s="4">
        <v>211</v>
      </c>
      <c r="E34" s="4" t="s">
        <v>52</v>
      </c>
      <c r="F34" s="34">
        <f t="shared" si="2"/>
        <v>13781700</v>
      </c>
      <c r="G34" s="22">
        <f>13504800+276900</f>
        <v>13781700</v>
      </c>
      <c r="H34" s="12"/>
      <c r="I34" s="12"/>
      <c r="J34" s="12"/>
      <c r="K34" s="17"/>
      <c r="L34" s="12"/>
    </row>
    <row r="35" spans="1:14" s="1" customFormat="1" x14ac:dyDescent="0.25">
      <c r="A35" s="9" t="s">
        <v>27</v>
      </c>
      <c r="B35" s="4"/>
      <c r="C35" s="4">
        <v>111</v>
      </c>
      <c r="D35" s="4">
        <v>211</v>
      </c>
      <c r="E35" s="4" t="s">
        <v>53</v>
      </c>
      <c r="F35" s="34">
        <f t="shared" si="2"/>
        <v>3367100</v>
      </c>
      <c r="G35" s="22">
        <v>3367100</v>
      </c>
      <c r="H35" s="12"/>
      <c r="I35" s="12"/>
      <c r="J35" s="12"/>
      <c r="K35" s="17"/>
      <c r="L35" s="12"/>
    </row>
    <row r="36" spans="1:14" s="1" customFormat="1" x14ac:dyDescent="0.25">
      <c r="A36" s="9" t="s">
        <v>27</v>
      </c>
      <c r="B36" s="4"/>
      <c r="C36" s="4">
        <v>111</v>
      </c>
      <c r="D36" s="4">
        <v>211</v>
      </c>
      <c r="E36" s="4" t="s">
        <v>72</v>
      </c>
      <c r="F36" s="34">
        <f>G36+H36+I36+J36+K36</f>
        <v>882500</v>
      </c>
      <c r="G36" s="22">
        <v>882500</v>
      </c>
      <c r="H36" s="12"/>
      <c r="I36" s="12"/>
      <c r="J36" s="12"/>
      <c r="K36" s="17"/>
      <c r="L36" s="12"/>
    </row>
    <row r="37" spans="1:14" s="1" customFormat="1" x14ac:dyDescent="0.25">
      <c r="A37" s="9" t="s">
        <v>27</v>
      </c>
      <c r="B37" s="4"/>
      <c r="C37" s="4">
        <v>111</v>
      </c>
      <c r="D37" s="4">
        <v>211</v>
      </c>
      <c r="E37" s="4" t="s">
        <v>59</v>
      </c>
      <c r="F37" s="34">
        <f t="shared" si="2"/>
        <v>0</v>
      </c>
      <c r="G37" s="22"/>
      <c r="H37" s="22"/>
      <c r="I37" s="12"/>
      <c r="J37" s="12"/>
      <c r="K37" s="17"/>
      <c r="L37" s="12"/>
    </row>
    <row r="38" spans="1:14" s="1" customFormat="1" x14ac:dyDescent="0.25">
      <c r="A38" s="9" t="s">
        <v>27</v>
      </c>
      <c r="B38" s="4"/>
      <c r="C38" s="4">
        <v>111</v>
      </c>
      <c r="D38" s="4">
        <v>211</v>
      </c>
      <c r="E38" s="4">
        <v>906.13</v>
      </c>
      <c r="F38" s="34">
        <f t="shared" si="2"/>
        <v>3847000</v>
      </c>
      <c r="G38" s="22"/>
      <c r="H38" s="12"/>
      <c r="I38" s="12"/>
      <c r="J38" s="12"/>
      <c r="K38" s="17">
        <v>3847000</v>
      </c>
      <c r="L38" s="12"/>
    </row>
    <row r="39" spans="1:14" s="1" customFormat="1" x14ac:dyDescent="0.25">
      <c r="A39" s="9" t="s">
        <v>54</v>
      </c>
      <c r="B39" s="4"/>
      <c r="C39" s="4">
        <v>112</v>
      </c>
      <c r="D39" s="4">
        <v>212</v>
      </c>
      <c r="E39" s="4" t="s">
        <v>52</v>
      </c>
      <c r="F39" s="34">
        <f t="shared" si="2"/>
        <v>1380</v>
      </c>
      <c r="G39" s="22">
        <v>1380</v>
      </c>
      <c r="H39" s="12"/>
      <c r="I39" s="12"/>
      <c r="J39" s="12"/>
      <c r="K39" s="17"/>
      <c r="L39" s="12"/>
    </row>
    <row r="40" spans="1:14" s="1" customFormat="1" x14ac:dyDescent="0.25">
      <c r="A40" s="9" t="s">
        <v>54</v>
      </c>
      <c r="B40" s="4"/>
      <c r="C40" s="4">
        <v>112</v>
      </c>
      <c r="D40" s="4">
        <v>212</v>
      </c>
      <c r="E40" s="4" t="s">
        <v>53</v>
      </c>
      <c r="F40" s="34">
        <f t="shared" si="2"/>
        <v>690</v>
      </c>
      <c r="G40" s="22">
        <v>690</v>
      </c>
      <c r="H40" s="12"/>
      <c r="I40" s="12"/>
      <c r="J40" s="12"/>
      <c r="K40" s="17"/>
      <c r="L40" s="12"/>
    </row>
    <row r="41" spans="1:14" s="1" customFormat="1" x14ac:dyDescent="0.25">
      <c r="A41" s="9" t="s">
        <v>54</v>
      </c>
      <c r="B41" s="4"/>
      <c r="C41" s="4">
        <v>112</v>
      </c>
      <c r="D41" s="4">
        <v>212</v>
      </c>
      <c r="E41" s="4" t="s">
        <v>72</v>
      </c>
      <c r="F41" s="34">
        <f t="shared" si="2"/>
        <v>690</v>
      </c>
      <c r="G41" s="22">
        <v>690</v>
      </c>
      <c r="H41" s="12"/>
      <c r="I41" s="12"/>
      <c r="J41" s="12"/>
      <c r="K41" s="17"/>
      <c r="L41" s="12"/>
    </row>
    <row r="42" spans="1:14" s="1" customFormat="1" x14ac:dyDescent="0.25">
      <c r="A42" s="9" t="s">
        <v>28</v>
      </c>
      <c r="B42" s="4"/>
      <c r="C42" s="4">
        <v>119</v>
      </c>
      <c r="D42" s="4">
        <v>213</v>
      </c>
      <c r="E42" s="4" t="s">
        <v>51</v>
      </c>
      <c r="F42" s="34">
        <f t="shared" si="2"/>
        <v>1262000</v>
      </c>
      <c r="G42" s="22">
        <v>1262000</v>
      </c>
      <c r="H42" s="12"/>
      <c r="I42" s="12"/>
      <c r="J42" s="12"/>
      <c r="K42" s="17"/>
      <c r="L42" s="12"/>
    </row>
    <row r="43" spans="1:14" s="1" customFormat="1" x14ac:dyDescent="0.25">
      <c r="A43" s="9" t="s">
        <v>28</v>
      </c>
      <c r="B43" s="4"/>
      <c r="C43" s="4">
        <v>119</v>
      </c>
      <c r="D43" s="4">
        <v>213</v>
      </c>
      <c r="E43" s="4" t="s">
        <v>36</v>
      </c>
      <c r="F43" s="34">
        <f t="shared" si="2"/>
        <v>0</v>
      </c>
      <c r="G43" s="22"/>
      <c r="H43" s="12"/>
      <c r="I43" s="12"/>
      <c r="J43" s="12"/>
      <c r="K43" s="17"/>
      <c r="L43" s="12"/>
      <c r="N43" s="13"/>
    </row>
    <row r="44" spans="1:14" s="1" customFormat="1" x14ac:dyDescent="0.25">
      <c r="A44" s="9" t="s">
        <v>28</v>
      </c>
      <c r="B44" s="4"/>
      <c r="C44" s="4">
        <v>119</v>
      </c>
      <c r="D44" s="4">
        <v>213</v>
      </c>
      <c r="E44" s="4" t="s">
        <v>52</v>
      </c>
      <c r="F44" s="34">
        <f t="shared" si="2"/>
        <v>4078500</v>
      </c>
      <c r="G44" s="22">
        <v>4078500</v>
      </c>
      <c r="H44" s="12"/>
      <c r="I44" s="12"/>
      <c r="J44" s="12"/>
      <c r="K44" s="17"/>
      <c r="L44" s="12"/>
    </row>
    <row r="45" spans="1:14" s="1" customFormat="1" x14ac:dyDescent="0.25">
      <c r="A45" s="9" t="s">
        <v>28</v>
      </c>
      <c r="B45" s="4"/>
      <c r="C45" s="4">
        <v>119</v>
      </c>
      <c r="D45" s="4">
        <v>213</v>
      </c>
      <c r="E45" s="4" t="s">
        <v>53</v>
      </c>
      <c r="F45" s="34">
        <f t="shared" si="2"/>
        <v>1016900</v>
      </c>
      <c r="G45" s="22">
        <v>1016900</v>
      </c>
      <c r="H45" s="12"/>
      <c r="I45" s="12"/>
      <c r="J45" s="12"/>
      <c r="K45" s="17"/>
      <c r="L45" s="12"/>
    </row>
    <row r="46" spans="1:14" s="1" customFormat="1" x14ac:dyDescent="0.25">
      <c r="A46" s="9" t="s">
        <v>28</v>
      </c>
      <c r="B46" s="4"/>
      <c r="C46" s="4">
        <v>119</v>
      </c>
      <c r="D46" s="4">
        <v>213</v>
      </c>
      <c r="E46" s="4" t="s">
        <v>72</v>
      </c>
      <c r="F46" s="34">
        <f t="shared" si="2"/>
        <v>266500</v>
      </c>
      <c r="G46" s="22">
        <v>266500</v>
      </c>
      <c r="H46" s="12"/>
      <c r="I46" s="12"/>
      <c r="J46" s="12"/>
      <c r="K46" s="17"/>
      <c r="L46" s="12"/>
    </row>
    <row r="47" spans="1:14" s="1" customFormat="1" x14ac:dyDescent="0.25">
      <c r="A47" s="9" t="s">
        <v>28</v>
      </c>
      <c r="B47" s="4"/>
      <c r="C47" s="4">
        <v>119</v>
      </c>
      <c r="D47" s="4">
        <v>213</v>
      </c>
      <c r="E47" s="4" t="s">
        <v>59</v>
      </c>
      <c r="F47" s="34">
        <f t="shared" si="2"/>
        <v>0</v>
      </c>
      <c r="G47" s="22"/>
      <c r="H47" s="22"/>
      <c r="I47" s="12"/>
      <c r="J47" s="12"/>
      <c r="K47" s="17"/>
      <c r="L47" s="12"/>
    </row>
    <row r="48" spans="1:14" s="1" customFormat="1" x14ac:dyDescent="0.25">
      <c r="A48" s="9" t="s">
        <v>28</v>
      </c>
      <c r="B48" s="4"/>
      <c r="C48" s="4">
        <v>119</v>
      </c>
      <c r="D48" s="4">
        <v>213</v>
      </c>
      <c r="E48" s="4">
        <v>906.13</v>
      </c>
      <c r="F48" s="34">
        <f t="shared" si="2"/>
        <v>1162000</v>
      </c>
      <c r="G48" s="22"/>
      <c r="H48" s="12"/>
      <c r="I48" s="12"/>
      <c r="J48" s="12"/>
      <c r="K48" s="17">
        <v>1162000</v>
      </c>
      <c r="L48" s="12"/>
    </row>
    <row r="49" spans="1:12" s="1" customFormat="1" x14ac:dyDescent="0.25">
      <c r="A49" s="9" t="s">
        <v>35</v>
      </c>
      <c r="B49" s="4">
        <v>220</v>
      </c>
      <c r="C49" s="4"/>
      <c r="D49" s="4"/>
      <c r="E49" s="4"/>
      <c r="F49" s="34"/>
      <c r="G49" s="22"/>
      <c r="H49" s="12"/>
      <c r="I49" s="12"/>
      <c r="J49" s="12"/>
      <c r="K49" s="17"/>
      <c r="L49" s="12"/>
    </row>
    <row r="50" spans="1:12" s="1" customFormat="1" x14ac:dyDescent="0.25">
      <c r="A50" s="9" t="s">
        <v>26</v>
      </c>
      <c r="B50" s="4"/>
      <c r="C50" s="4"/>
      <c r="D50" s="4"/>
      <c r="E50" s="4"/>
      <c r="F50" s="34"/>
      <c r="G50" s="22"/>
      <c r="H50" s="12"/>
      <c r="I50" s="12"/>
      <c r="J50" s="12"/>
      <c r="K50" s="17"/>
      <c r="L50" s="12"/>
    </row>
    <row r="51" spans="1:12" s="1" customFormat="1" ht="20.25" customHeight="1" x14ac:dyDescent="0.25">
      <c r="A51" s="9" t="s">
        <v>37</v>
      </c>
      <c r="B51" s="4">
        <v>230</v>
      </c>
      <c r="C51" s="4"/>
      <c r="D51" s="4"/>
      <c r="E51" s="4" t="s">
        <v>80</v>
      </c>
      <c r="F51" s="34">
        <f t="shared" si="2"/>
        <v>100000</v>
      </c>
      <c r="G51" s="22"/>
      <c r="H51" s="12"/>
      <c r="I51" s="12">
        <f>I53</f>
        <v>0</v>
      </c>
      <c r="J51" s="12">
        <f>J53</f>
        <v>0</v>
      </c>
      <c r="K51" s="12">
        <f>K53</f>
        <v>100000</v>
      </c>
      <c r="L51" s="12">
        <f>L53</f>
        <v>0</v>
      </c>
    </row>
    <row r="52" spans="1:12" s="1" customFormat="1" x14ac:dyDescent="0.25">
      <c r="A52" s="9" t="s">
        <v>26</v>
      </c>
      <c r="B52" s="4"/>
      <c r="C52" s="4"/>
      <c r="D52" s="4"/>
      <c r="E52" s="4"/>
      <c r="F52" s="34">
        <f t="shared" si="2"/>
        <v>0</v>
      </c>
      <c r="G52" s="22"/>
      <c r="H52" s="12"/>
      <c r="I52" s="12"/>
      <c r="J52" s="12"/>
      <c r="K52" s="17"/>
      <c r="L52" s="12"/>
    </row>
    <row r="53" spans="1:12" s="1" customFormat="1" x14ac:dyDescent="0.25">
      <c r="A53" s="9" t="s">
        <v>74</v>
      </c>
      <c r="B53" s="4"/>
      <c r="C53" s="4">
        <v>852</v>
      </c>
      <c r="D53" s="4">
        <v>290</v>
      </c>
      <c r="E53" s="4" t="s">
        <v>80</v>
      </c>
      <c r="F53" s="34">
        <f>G53+H53+I53+J53+K53</f>
        <v>100000</v>
      </c>
      <c r="G53" s="22">
        <v>0</v>
      </c>
      <c r="H53" s="12"/>
      <c r="I53" s="12"/>
      <c r="J53" s="12"/>
      <c r="K53" s="17">
        <v>100000</v>
      </c>
      <c r="L53" s="12"/>
    </row>
    <row r="54" spans="1:12" s="1" customFormat="1" x14ac:dyDescent="0.25">
      <c r="A54" s="9"/>
      <c r="B54" s="4"/>
      <c r="C54" s="4"/>
      <c r="D54" s="4"/>
      <c r="E54" s="4"/>
      <c r="F54" s="34"/>
      <c r="G54" s="22"/>
      <c r="H54" s="12"/>
      <c r="I54" s="12"/>
      <c r="J54" s="12"/>
      <c r="K54" s="17"/>
      <c r="L54" s="12"/>
    </row>
    <row r="55" spans="1:12" s="1" customFormat="1" x14ac:dyDescent="0.25">
      <c r="A55" s="9" t="s">
        <v>38</v>
      </c>
      <c r="B55" s="4">
        <v>240</v>
      </c>
      <c r="C55" s="4"/>
      <c r="D55" s="4"/>
      <c r="E55" s="4"/>
      <c r="F55" s="34"/>
      <c r="G55" s="22"/>
      <c r="H55" s="12"/>
      <c r="I55" s="12"/>
      <c r="J55" s="12"/>
      <c r="K55" s="17"/>
      <c r="L55" s="12"/>
    </row>
    <row r="56" spans="1:12" s="1" customFormat="1" x14ac:dyDescent="0.25">
      <c r="A56" s="26" t="s">
        <v>39</v>
      </c>
      <c r="B56" s="27">
        <v>260</v>
      </c>
      <c r="C56" s="27"/>
      <c r="D56" s="27"/>
      <c r="E56" s="27"/>
      <c r="F56" s="28">
        <f>G56+H56+I56+J56+K56</f>
        <v>6168000</v>
      </c>
      <c r="G56" s="28">
        <f>SUM(G57:G71)</f>
        <v>4884000</v>
      </c>
      <c r="H56" s="29">
        <f>SUM(H57:H69)</f>
        <v>0</v>
      </c>
      <c r="I56" s="29">
        <f>SUM(I57:I70)</f>
        <v>0</v>
      </c>
      <c r="J56" s="29">
        <f>SUM(J57:J69)</f>
        <v>0</v>
      </c>
      <c r="K56" s="29">
        <f>SUM(K57:K70)</f>
        <v>1284000</v>
      </c>
      <c r="L56" s="29">
        <f>SUM(L57:L69)</f>
        <v>0</v>
      </c>
    </row>
    <row r="57" spans="1:12" s="1" customFormat="1" x14ac:dyDescent="0.25">
      <c r="A57" s="9" t="s">
        <v>29</v>
      </c>
      <c r="B57" s="4"/>
      <c r="C57" s="4">
        <v>244</v>
      </c>
      <c r="D57" s="4">
        <v>221</v>
      </c>
      <c r="E57" s="4" t="s">
        <v>51</v>
      </c>
      <c r="F57" s="34">
        <f t="shared" si="2"/>
        <v>45000</v>
      </c>
      <c r="G57" s="22">
        <v>45000</v>
      </c>
      <c r="H57" s="12"/>
      <c r="I57" s="12"/>
      <c r="J57" s="12"/>
      <c r="K57" s="17"/>
      <c r="L57" s="12"/>
    </row>
    <row r="58" spans="1:12" s="1" customFormat="1" x14ac:dyDescent="0.25">
      <c r="A58" s="9" t="s">
        <v>29</v>
      </c>
      <c r="B58" s="4"/>
      <c r="C58" s="4">
        <v>244</v>
      </c>
      <c r="D58" s="4">
        <v>221</v>
      </c>
      <c r="E58" s="4" t="s">
        <v>55</v>
      </c>
      <c r="F58" s="34">
        <f t="shared" si="2"/>
        <v>60000</v>
      </c>
      <c r="G58" s="22">
        <v>60000</v>
      </c>
      <c r="H58" s="12"/>
      <c r="I58" s="12"/>
      <c r="J58" s="12"/>
      <c r="K58" s="17"/>
      <c r="L58" s="12"/>
    </row>
    <row r="59" spans="1:12" s="1" customFormat="1" x14ac:dyDescent="0.25">
      <c r="A59" s="9" t="s">
        <v>29</v>
      </c>
      <c r="B59" s="4"/>
      <c r="C59" s="4">
        <v>244</v>
      </c>
      <c r="D59" s="4">
        <v>221</v>
      </c>
      <c r="E59" s="4">
        <v>906.13</v>
      </c>
      <c r="F59" s="34">
        <f t="shared" si="2"/>
        <v>33000</v>
      </c>
      <c r="G59" s="22"/>
      <c r="H59" s="12"/>
      <c r="I59" s="12"/>
      <c r="J59" s="12"/>
      <c r="K59" s="17">
        <v>33000</v>
      </c>
      <c r="L59" s="12"/>
    </row>
    <row r="60" spans="1:12" s="1" customFormat="1" x14ac:dyDescent="0.25">
      <c r="A60" s="9" t="s">
        <v>56</v>
      </c>
      <c r="B60" s="4"/>
      <c r="C60" s="4">
        <v>244</v>
      </c>
      <c r="D60" s="4">
        <v>222</v>
      </c>
      <c r="E60" s="4" t="s">
        <v>51</v>
      </c>
      <c r="F60" s="34">
        <f t="shared" si="2"/>
        <v>50000</v>
      </c>
      <c r="G60" s="22">
        <v>50000</v>
      </c>
      <c r="H60" s="12"/>
      <c r="I60" s="12"/>
      <c r="J60" s="12"/>
      <c r="K60" s="17"/>
      <c r="L60" s="12"/>
    </row>
    <row r="61" spans="1:12" s="1" customFormat="1" x14ac:dyDescent="0.25">
      <c r="A61" s="9" t="s">
        <v>57</v>
      </c>
      <c r="B61" s="4"/>
      <c r="C61" s="4">
        <v>244</v>
      </c>
      <c r="D61" s="4">
        <v>223</v>
      </c>
      <c r="E61" s="4" t="s">
        <v>51</v>
      </c>
      <c r="F61" s="34">
        <f t="shared" si="2"/>
        <v>2482800</v>
      </c>
      <c r="G61" s="22">
        <v>2482800</v>
      </c>
      <c r="H61" s="12"/>
      <c r="I61" s="12"/>
      <c r="J61" s="12"/>
      <c r="K61" s="17"/>
      <c r="L61" s="12"/>
    </row>
    <row r="62" spans="1:12" s="1" customFormat="1" x14ac:dyDescent="0.25">
      <c r="A62" s="9" t="s">
        <v>57</v>
      </c>
      <c r="B62" s="4"/>
      <c r="C62" s="4">
        <v>244</v>
      </c>
      <c r="D62" s="4">
        <v>223</v>
      </c>
      <c r="E62" s="4">
        <v>906.13</v>
      </c>
      <c r="F62" s="34">
        <f t="shared" si="2"/>
        <v>191000</v>
      </c>
      <c r="G62" s="22"/>
      <c r="H62" s="12"/>
      <c r="I62" s="12"/>
      <c r="J62" s="12"/>
      <c r="K62" s="17">
        <v>191000</v>
      </c>
      <c r="L62" s="12"/>
    </row>
    <row r="63" spans="1:12" s="1" customFormat="1" x14ac:dyDescent="0.25">
      <c r="A63" s="9" t="s">
        <v>30</v>
      </c>
      <c r="B63" s="4"/>
      <c r="C63" s="4">
        <v>244</v>
      </c>
      <c r="D63" s="4">
        <v>225</v>
      </c>
      <c r="E63" s="4" t="s">
        <v>51</v>
      </c>
      <c r="F63" s="34">
        <f t="shared" si="2"/>
        <v>631700</v>
      </c>
      <c r="G63" s="22">
        <v>631700</v>
      </c>
      <c r="H63" s="12"/>
      <c r="I63" s="12"/>
      <c r="J63" s="12"/>
      <c r="K63" s="17"/>
      <c r="L63" s="12"/>
    </row>
    <row r="64" spans="1:12" s="1" customFormat="1" x14ac:dyDescent="0.25">
      <c r="A64" s="9" t="s">
        <v>30</v>
      </c>
      <c r="B64" s="4"/>
      <c r="C64" s="4">
        <v>244</v>
      </c>
      <c r="D64" s="4">
        <v>225</v>
      </c>
      <c r="E64" s="4" t="s">
        <v>59</v>
      </c>
      <c r="F64" s="34">
        <f>G64+H64+I64+J64+K64</f>
        <v>0</v>
      </c>
      <c r="G64" s="22">
        <v>0</v>
      </c>
      <c r="H64" s="12"/>
      <c r="I64" s="12"/>
      <c r="J64" s="12"/>
      <c r="K64" s="17"/>
      <c r="L64" s="12"/>
    </row>
    <row r="65" spans="1:12" s="1" customFormat="1" x14ac:dyDescent="0.25">
      <c r="A65" s="9" t="s">
        <v>30</v>
      </c>
      <c r="B65" s="4"/>
      <c r="C65" s="4">
        <v>244</v>
      </c>
      <c r="D65" s="4">
        <v>225</v>
      </c>
      <c r="E65" s="4">
        <v>906.13</v>
      </c>
      <c r="F65" s="34">
        <f>G65+H65+I65+J65+K65</f>
        <v>590000</v>
      </c>
      <c r="G65" s="22"/>
      <c r="H65" s="12"/>
      <c r="I65" s="12"/>
      <c r="J65" s="12"/>
      <c r="K65" s="17">
        <v>590000</v>
      </c>
      <c r="L65" s="12"/>
    </row>
    <row r="66" spans="1:12" s="1" customFormat="1" x14ac:dyDescent="0.25">
      <c r="A66" s="9" t="s">
        <v>30</v>
      </c>
      <c r="B66" s="4"/>
      <c r="C66" s="4">
        <v>244</v>
      </c>
      <c r="D66" s="4">
        <v>225</v>
      </c>
      <c r="E66" s="4">
        <v>906.18</v>
      </c>
      <c r="F66" s="34">
        <f>G66+H66+I66+J66+K66</f>
        <v>0</v>
      </c>
      <c r="G66" s="22"/>
      <c r="H66" s="12"/>
      <c r="I66" s="12"/>
      <c r="J66" s="12"/>
      <c r="K66" s="17"/>
      <c r="L66" s="12"/>
    </row>
    <row r="67" spans="1:12" s="1" customFormat="1" x14ac:dyDescent="0.25">
      <c r="A67" s="9" t="s">
        <v>31</v>
      </c>
      <c r="B67" s="4"/>
      <c r="C67" s="4">
        <v>244</v>
      </c>
      <c r="D67" s="4">
        <v>226</v>
      </c>
      <c r="E67" s="4" t="s">
        <v>51</v>
      </c>
      <c r="F67" s="34">
        <f t="shared" si="2"/>
        <v>1280500</v>
      </c>
      <c r="G67" s="22">
        <v>1280500</v>
      </c>
      <c r="H67" s="12"/>
      <c r="I67" s="12"/>
      <c r="J67" s="12"/>
      <c r="K67" s="17"/>
      <c r="L67" s="12"/>
    </row>
    <row r="68" spans="1:12" s="1" customFormat="1" x14ac:dyDescent="0.25">
      <c r="A68" s="9" t="s">
        <v>31</v>
      </c>
      <c r="B68" s="4"/>
      <c r="C68" s="4">
        <v>244</v>
      </c>
      <c r="D68" s="4">
        <v>226</v>
      </c>
      <c r="E68" s="4" t="s">
        <v>55</v>
      </c>
      <c r="F68" s="34">
        <f t="shared" si="2"/>
        <v>61000</v>
      </c>
      <c r="G68" s="22">
        <v>61000</v>
      </c>
      <c r="H68" s="12"/>
      <c r="I68" s="12"/>
      <c r="J68" s="12"/>
      <c r="K68" s="17"/>
      <c r="L68" s="12"/>
    </row>
    <row r="69" spans="1:12" s="1" customFormat="1" x14ac:dyDescent="0.25">
      <c r="A69" s="9" t="s">
        <v>31</v>
      </c>
      <c r="B69" s="4"/>
      <c r="C69" s="4">
        <v>244</v>
      </c>
      <c r="D69" s="4">
        <v>226</v>
      </c>
      <c r="E69" s="4" t="s">
        <v>58</v>
      </c>
      <c r="F69" s="34">
        <f t="shared" si="2"/>
        <v>223000</v>
      </c>
      <c r="G69" s="22">
        <v>223000</v>
      </c>
      <c r="H69" s="12"/>
      <c r="I69" s="12"/>
      <c r="J69" s="12"/>
      <c r="K69" s="17"/>
      <c r="L69" s="12"/>
    </row>
    <row r="70" spans="1:12" s="1" customFormat="1" x14ac:dyDescent="0.25">
      <c r="A70" s="9" t="s">
        <v>31</v>
      </c>
      <c r="B70" s="4"/>
      <c r="C70" s="4">
        <v>244</v>
      </c>
      <c r="D70" s="4">
        <v>226</v>
      </c>
      <c r="E70" s="4">
        <v>906.13</v>
      </c>
      <c r="F70" s="34">
        <f t="shared" si="2"/>
        <v>470000</v>
      </c>
      <c r="G70" s="22"/>
      <c r="H70" s="12"/>
      <c r="I70" s="12"/>
      <c r="J70" s="12"/>
      <c r="K70" s="17">
        <v>470000</v>
      </c>
      <c r="L70" s="12"/>
    </row>
    <row r="71" spans="1:12" s="1" customFormat="1" x14ac:dyDescent="0.25">
      <c r="A71" s="9" t="s">
        <v>81</v>
      </c>
      <c r="B71" s="4"/>
      <c r="C71" s="4">
        <v>244</v>
      </c>
      <c r="D71" s="4">
        <v>290</v>
      </c>
      <c r="E71" s="4" t="s">
        <v>51</v>
      </c>
      <c r="F71" s="34">
        <f t="shared" si="2"/>
        <v>50000</v>
      </c>
      <c r="G71" s="22">
        <v>50000</v>
      </c>
      <c r="H71" s="12"/>
      <c r="I71" s="12"/>
      <c r="J71" s="12"/>
      <c r="K71" s="17"/>
      <c r="L71" s="12"/>
    </row>
    <row r="72" spans="1:12" s="1" customFormat="1" x14ac:dyDescent="0.25">
      <c r="A72" s="26" t="s">
        <v>32</v>
      </c>
      <c r="B72" s="27"/>
      <c r="C72" s="27"/>
      <c r="D72" s="27"/>
      <c r="E72" s="27"/>
      <c r="F72" s="28">
        <f t="shared" si="2"/>
        <v>2851000</v>
      </c>
      <c r="G72" s="28">
        <f t="shared" ref="G72:L72" si="3">SUM(G74:G82)</f>
        <v>2351000</v>
      </c>
      <c r="H72" s="29">
        <f t="shared" si="3"/>
        <v>0</v>
      </c>
      <c r="I72" s="29">
        <f t="shared" si="3"/>
        <v>0</v>
      </c>
      <c r="J72" s="29">
        <f t="shared" si="3"/>
        <v>0</v>
      </c>
      <c r="K72" s="29">
        <f t="shared" si="3"/>
        <v>500000</v>
      </c>
      <c r="L72" s="29">
        <f t="shared" si="3"/>
        <v>0</v>
      </c>
    </row>
    <row r="73" spans="1:12" s="1" customFormat="1" x14ac:dyDescent="0.25">
      <c r="A73" s="9" t="s">
        <v>26</v>
      </c>
      <c r="B73" s="4"/>
      <c r="C73" s="4"/>
      <c r="D73" s="4"/>
      <c r="E73" s="4"/>
      <c r="F73" s="34"/>
      <c r="G73" s="22"/>
      <c r="H73" s="12"/>
      <c r="I73" s="12"/>
      <c r="J73" s="12"/>
      <c r="K73" s="17"/>
      <c r="L73" s="12"/>
    </row>
    <row r="74" spans="1:12" s="1" customFormat="1" x14ac:dyDescent="0.25">
      <c r="A74" s="9" t="s">
        <v>33</v>
      </c>
      <c r="B74" s="4"/>
      <c r="C74" s="4">
        <v>244</v>
      </c>
      <c r="D74" s="4">
        <v>310</v>
      </c>
      <c r="E74" s="4" t="s">
        <v>55</v>
      </c>
      <c r="F74" s="34">
        <f t="shared" si="2"/>
        <v>541000</v>
      </c>
      <c r="G74" s="22">
        <v>541000</v>
      </c>
      <c r="H74" s="12"/>
      <c r="I74" s="12"/>
      <c r="J74" s="12"/>
      <c r="K74" s="17"/>
      <c r="L74" s="12"/>
    </row>
    <row r="75" spans="1:12" s="1" customFormat="1" x14ac:dyDescent="0.25">
      <c r="A75" s="9" t="s">
        <v>33</v>
      </c>
      <c r="B75" s="4"/>
      <c r="C75" s="4">
        <v>244</v>
      </c>
      <c r="D75" s="4">
        <v>310</v>
      </c>
      <c r="E75" s="4" t="s">
        <v>58</v>
      </c>
      <c r="F75" s="34">
        <f t="shared" si="2"/>
        <v>1385000</v>
      </c>
      <c r="G75" s="22">
        <v>1385000</v>
      </c>
      <c r="H75" s="12"/>
      <c r="I75" s="12"/>
      <c r="J75" s="12"/>
      <c r="K75" s="17"/>
      <c r="L75" s="12"/>
    </row>
    <row r="76" spans="1:12" s="1" customFormat="1" ht="18" customHeight="1" x14ac:dyDescent="0.25">
      <c r="A76" s="37" t="s">
        <v>76</v>
      </c>
      <c r="B76" s="4"/>
      <c r="C76" s="4">
        <v>244</v>
      </c>
      <c r="D76" s="16">
        <v>310</v>
      </c>
      <c r="E76" s="16" t="s">
        <v>65</v>
      </c>
      <c r="F76" s="34">
        <f>G76+H76+I76+J76+K76</f>
        <v>0</v>
      </c>
      <c r="G76" s="22"/>
      <c r="H76" s="12"/>
      <c r="I76" s="12"/>
      <c r="J76" s="12"/>
      <c r="K76" s="17"/>
      <c r="L76" s="12"/>
    </row>
    <row r="77" spans="1:12" s="1" customFormat="1" x14ac:dyDescent="0.25">
      <c r="A77" s="9" t="s">
        <v>33</v>
      </c>
      <c r="B77" s="4"/>
      <c r="C77" s="4">
        <v>244</v>
      </c>
      <c r="D77" s="4">
        <v>310</v>
      </c>
      <c r="E77" s="4" t="s">
        <v>51</v>
      </c>
      <c r="F77" s="34">
        <f>G77+H77+I77+J77+K77</f>
        <v>0</v>
      </c>
      <c r="G77" s="22"/>
      <c r="H77" s="12"/>
      <c r="I77" s="12"/>
      <c r="J77" s="12"/>
      <c r="K77" s="17"/>
      <c r="L77" s="12"/>
    </row>
    <row r="78" spans="1:12" s="1" customFormat="1" x14ac:dyDescent="0.25">
      <c r="A78" s="9" t="s">
        <v>33</v>
      </c>
      <c r="B78" s="4"/>
      <c r="C78" s="4">
        <v>244</v>
      </c>
      <c r="D78" s="4">
        <v>310</v>
      </c>
      <c r="E78" s="4">
        <v>906.13</v>
      </c>
      <c r="F78" s="34">
        <f>G78+H78+I78+J78+K78</f>
        <v>100000</v>
      </c>
      <c r="G78" s="22"/>
      <c r="H78" s="12"/>
      <c r="I78" s="12"/>
      <c r="J78" s="12"/>
      <c r="K78" s="17">
        <v>100000</v>
      </c>
      <c r="L78" s="12"/>
    </row>
    <row r="79" spans="1:12" s="1" customFormat="1" ht="18" customHeight="1" x14ac:dyDescent="0.25">
      <c r="A79" s="9" t="s">
        <v>34</v>
      </c>
      <c r="B79" s="4"/>
      <c r="C79" s="4">
        <v>244</v>
      </c>
      <c r="D79" s="4">
        <v>340</v>
      </c>
      <c r="E79" s="4" t="s">
        <v>51</v>
      </c>
      <c r="F79" s="34">
        <f t="shared" si="2"/>
        <v>415000</v>
      </c>
      <c r="G79" s="22">
        <v>415000</v>
      </c>
      <c r="H79" s="12"/>
      <c r="I79" s="12"/>
      <c r="J79" s="12"/>
      <c r="K79" s="17"/>
      <c r="L79" s="12"/>
    </row>
    <row r="80" spans="1:12" s="1" customFormat="1" ht="18" customHeight="1" x14ac:dyDescent="0.25">
      <c r="A80" s="9" t="s">
        <v>34</v>
      </c>
      <c r="B80" s="4"/>
      <c r="C80" s="4">
        <v>244</v>
      </c>
      <c r="D80" s="4">
        <v>340</v>
      </c>
      <c r="E80" s="4" t="s">
        <v>58</v>
      </c>
      <c r="F80" s="34">
        <f t="shared" si="2"/>
        <v>10000</v>
      </c>
      <c r="G80" s="22">
        <v>10000</v>
      </c>
      <c r="H80" s="12"/>
      <c r="I80" s="12"/>
      <c r="J80" s="12"/>
      <c r="K80" s="17"/>
      <c r="L80" s="12"/>
    </row>
    <row r="81" spans="1:12" s="1" customFormat="1" ht="18" customHeight="1" x14ac:dyDescent="0.25">
      <c r="A81" s="9" t="s">
        <v>34</v>
      </c>
      <c r="B81" s="4"/>
      <c r="C81" s="4">
        <v>244</v>
      </c>
      <c r="D81" s="4">
        <v>340</v>
      </c>
      <c r="E81" s="4" t="s">
        <v>59</v>
      </c>
      <c r="F81" s="34">
        <f t="shared" si="2"/>
        <v>0</v>
      </c>
      <c r="G81" s="22">
        <v>0</v>
      </c>
      <c r="H81" s="22"/>
      <c r="I81" s="12"/>
      <c r="J81" s="12"/>
      <c r="K81" s="17"/>
      <c r="L81" s="12"/>
    </row>
    <row r="82" spans="1:12" s="1" customFormat="1" ht="18" customHeight="1" x14ac:dyDescent="0.25">
      <c r="A82" s="9" t="s">
        <v>34</v>
      </c>
      <c r="B82" s="4"/>
      <c r="C82" s="4">
        <v>244</v>
      </c>
      <c r="D82" s="4">
        <v>340</v>
      </c>
      <c r="E82" s="4">
        <v>906.13</v>
      </c>
      <c r="F82" s="34">
        <f t="shared" si="2"/>
        <v>400000</v>
      </c>
      <c r="G82" s="22"/>
      <c r="H82" s="12"/>
      <c r="I82" s="12"/>
      <c r="J82" s="12"/>
      <c r="K82" s="17">
        <v>400000</v>
      </c>
      <c r="L82" s="12"/>
    </row>
    <row r="83" spans="1:12" s="1" customFormat="1" x14ac:dyDescent="0.25">
      <c r="A83" s="7" t="s">
        <v>40</v>
      </c>
      <c r="B83" s="4">
        <v>300</v>
      </c>
      <c r="C83" s="4" t="s">
        <v>16</v>
      </c>
      <c r="D83" s="4" t="s">
        <v>16</v>
      </c>
      <c r="E83" s="4" t="s">
        <v>16</v>
      </c>
      <c r="F83" s="34"/>
      <c r="G83" s="22"/>
      <c r="H83" s="12"/>
      <c r="I83" s="12"/>
      <c r="J83" s="12"/>
      <c r="K83" s="17"/>
      <c r="L83" s="12"/>
    </row>
    <row r="84" spans="1:12" s="1" customFormat="1" ht="47.25" x14ac:dyDescent="0.25">
      <c r="A84" s="8" t="s">
        <v>41</v>
      </c>
      <c r="B84" s="4">
        <v>310</v>
      </c>
      <c r="C84" s="4"/>
      <c r="D84" s="4"/>
      <c r="E84" s="4"/>
      <c r="F84" s="34"/>
      <c r="G84" s="22"/>
      <c r="H84" s="12"/>
      <c r="I84" s="12"/>
      <c r="J84" s="12"/>
      <c r="K84" s="17"/>
      <c r="L84" s="12"/>
    </row>
    <row r="85" spans="1:12" s="1" customFormat="1" x14ac:dyDescent="0.25">
      <c r="A85" s="7" t="s">
        <v>42</v>
      </c>
      <c r="B85" s="4">
        <v>320</v>
      </c>
      <c r="C85" s="4"/>
      <c r="D85" s="4"/>
      <c r="E85" s="4"/>
      <c r="F85" s="34"/>
      <c r="G85" s="22"/>
      <c r="H85" s="12"/>
      <c r="I85" s="12"/>
      <c r="J85" s="12"/>
      <c r="K85" s="17"/>
      <c r="L85" s="12"/>
    </row>
    <row r="86" spans="1:12" s="1" customFormat="1" x14ac:dyDescent="0.25">
      <c r="A86" s="7" t="s">
        <v>43</v>
      </c>
      <c r="B86" s="4">
        <v>400</v>
      </c>
      <c r="C86" s="4"/>
      <c r="D86" s="4"/>
      <c r="E86" s="4"/>
      <c r="F86" s="34"/>
      <c r="G86" s="22"/>
      <c r="H86" s="12"/>
      <c r="I86" s="12"/>
      <c r="J86" s="12"/>
      <c r="K86" s="17"/>
      <c r="L86" s="12"/>
    </row>
    <row r="87" spans="1:12" s="1" customFormat="1" ht="33" customHeight="1" x14ac:dyDescent="0.25">
      <c r="A87" s="8" t="s">
        <v>44</v>
      </c>
      <c r="B87" s="4">
        <v>410</v>
      </c>
      <c r="C87" s="4"/>
      <c r="D87" s="4"/>
      <c r="E87" s="4"/>
      <c r="F87" s="34"/>
      <c r="G87" s="22"/>
      <c r="H87" s="12"/>
      <c r="I87" s="12"/>
      <c r="J87" s="12"/>
      <c r="K87" s="17"/>
      <c r="L87" s="12"/>
    </row>
    <row r="88" spans="1:12" s="1" customFormat="1" x14ac:dyDescent="0.25">
      <c r="A88" s="7" t="s">
        <v>45</v>
      </c>
      <c r="B88" s="4">
        <v>420</v>
      </c>
      <c r="C88" s="4"/>
      <c r="D88" s="4"/>
      <c r="E88" s="4"/>
      <c r="F88" s="34"/>
      <c r="G88" s="22"/>
      <c r="H88" s="12"/>
      <c r="I88" s="12"/>
      <c r="J88" s="12"/>
      <c r="K88" s="17"/>
      <c r="L88" s="12"/>
    </row>
    <row r="89" spans="1:12" s="1" customFormat="1" x14ac:dyDescent="0.25">
      <c r="A89" s="7" t="s">
        <v>46</v>
      </c>
      <c r="B89" s="4">
        <v>500</v>
      </c>
      <c r="C89" s="4" t="s">
        <v>16</v>
      </c>
      <c r="D89" s="4" t="s">
        <v>16</v>
      </c>
      <c r="E89" s="4" t="s">
        <v>16</v>
      </c>
      <c r="F89" s="34"/>
      <c r="G89" s="22"/>
      <c r="H89" s="12"/>
      <c r="I89" s="12"/>
      <c r="J89" s="12"/>
      <c r="K89" s="17"/>
      <c r="L89" s="12"/>
    </row>
    <row r="90" spans="1:12" s="1" customFormat="1" x14ac:dyDescent="0.25">
      <c r="A90" s="7" t="s">
        <v>47</v>
      </c>
      <c r="B90" s="4">
        <v>600</v>
      </c>
      <c r="C90" s="4" t="s">
        <v>16</v>
      </c>
      <c r="D90" s="4" t="s">
        <v>16</v>
      </c>
      <c r="E90" s="4" t="s">
        <v>16</v>
      </c>
      <c r="F90" s="34"/>
      <c r="G90" s="22"/>
      <c r="H90" s="12"/>
      <c r="I90" s="12"/>
      <c r="J90" s="12"/>
      <c r="K90" s="17"/>
      <c r="L90" s="12"/>
    </row>
    <row r="91" spans="1:12" s="1" customFormat="1" ht="46.5" customHeight="1" x14ac:dyDescent="0.25">
      <c r="A91" s="10"/>
      <c r="F91" s="36"/>
      <c r="G91" s="24"/>
      <c r="H91" s="13"/>
      <c r="I91" s="13"/>
      <c r="J91" s="13"/>
      <c r="K91" s="18"/>
      <c r="L91" s="13"/>
    </row>
    <row r="92" spans="1:12" s="1" customFormat="1" x14ac:dyDescent="0.25">
      <c r="A92" s="30" t="s">
        <v>71</v>
      </c>
      <c r="B92" s="31"/>
      <c r="C92" s="31" t="s">
        <v>77</v>
      </c>
      <c r="D92" s="31"/>
      <c r="F92" s="36"/>
      <c r="G92" s="24"/>
      <c r="H92" s="13"/>
      <c r="I92" s="13"/>
      <c r="J92" s="13"/>
      <c r="K92" s="18"/>
      <c r="L92" s="13"/>
    </row>
    <row r="93" spans="1:12" s="1" customFormat="1" x14ac:dyDescent="0.25">
      <c r="A93" s="10"/>
      <c r="F93" s="36"/>
      <c r="G93" s="24"/>
      <c r="H93" s="13"/>
      <c r="I93" s="13"/>
      <c r="J93" s="13"/>
      <c r="K93" s="18"/>
      <c r="L93" s="13"/>
    </row>
    <row r="94" spans="1:12" s="1" customFormat="1" ht="37.5" customHeight="1" x14ac:dyDescent="0.25">
      <c r="A94" s="10"/>
      <c r="F94" s="36"/>
      <c r="G94" s="24"/>
      <c r="H94" s="13"/>
      <c r="I94" s="13"/>
      <c r="J94" s="13"/>
      <c r="K94" s="18"/>
      <c r="L94" s="13"/>
    </row>
    <row r="95" spans="1:12" s="1" customFormat="1" x14ac:dyDescent="0.25">
      <c r="A95" s="30" t="s">
        <v>69</v>
      </c>
      <c r="B95" s="31"/>
      <c r="C95" s="31" t="s">
        <v>70</v>
      </c>
      <c r="D95" s="31"/>
      <c r="F95" s="36"/>
      <c r="G95" s="24"/>
      <c r="H95" s="13"/>
      <c r="I95" s="13"/>
      <c r="J95" s="13"/>
      <c r="K95" s="18"/>
      <c r="L95" s="13"/>
    </row>
    <row r="96" spans="1:12" s="1" customFormat="1" x14ac:dyDescent="0.25">
      <c r="A96" s="10"/>
      <c r="F96" s="36"/>
      <c r="G96" s="24"/>
      <c r="H96" s="13"/>
      <c r="I96" s="13"/>
      <c r="J96" s="13"/>
      <c r="K96" s="18"/>
      <c r="L96" s="13"/>
    </row>
    <row r="97" spans="1:12" s="1" customFormat="1" x14ac:dyDescent="0.25">
      <c r="A97" s="10"/>
      <c r="F97" s="36"/>
      <c r="G97" s="24"/>
      <c r="H97" s="13"/>
      <c r="I97" s="13"/>
      <c r="J97" s="13"/>
      <c r="K97" s="18"/>
      <c r="L97" s="13"/>
    </row>
    <row r="98" spans="1:12" s="1" customFormat="1" x14ac:dyDescent="0.25">
      <c r="A98" s="10"/>
      <c r="F98" s="36"/>
      <c r="G98" s="24"/>
      <c r="H98" s="13"/>
      <c r="I98" s="13"/>
      <c r="J98" s="13"/>
      <c r="K98" s="18"/>
      <c r="L98" s="13"/>
    </row>
    <row r="99" spans="1:12" s="1" customFormat="1" x14ac:dyDescent="0.25">
      <c r="A99" s="10"/>
      <c r="F99" s="36"/>
      <c r="G99" s="24"/>
      <c r="H99" s="13"/>
      <c r="I99" s="13"/>
      <c r="J99" s="13"/>
      <c r="K99" s="18"/>
      <c r="L99" s="13"/>
    </row>
    <row r="100" spans="1:12" s="1" customFormat="1" x14ac:dyDescent="0.25">
      <c r="A100" s="10"/>
      <c r="F100" s="36"/>
      <c r="G100" s="24"/>
      <c r="H100" s="13"/>
      <c r="I100" s="13"/>
      <c r="J100" s="13"/>
      <c r="K100" s="18"/>
      <c r="L100" s="13"/>
    </row>
    <row r="101" spans="1:12" s="1" customFormat="1" x14ac:dyDescent="0.25">
      <c r="A101" s="10"/>
      <c r="F101" s="36"/>
      <c r="G101" s="24"/>
      <c r="H101" s="13"/>
      <c r="I101" s="13"/>
      <c r="J101" s="13"/>
      <c r="K101" s="18"/>
      <c r="L101" s="13"/>
    </row>
    <row r="102" spans="1:12" s="1" customFormat="1" x14ac:dyDescent="0.25">
      <c r="A102" s="10"/>
      <c r="F102" s="36"/>
      <c r="G102" s="24"/>
      <c r="H102" s="13"/>
      <c r="I102" s="13"/>
      <c r="J102" s="13"/>
      <c r="K102" s="18"/>
      <c r="L102" s="13"/>
    </row>
    <row r="103" spans="1:12" s="1" customFormat="1" x14ac:dyDescent="0.25">
      <c r="A103" s="10"/>
      <c r="F103" s="36"/>
      <c r="G103" s="24"/>
      <c r="H103" s="13"/>
      <c r="I103" s="13"/>
      <c r="J103" s="13"/>
      <c r="K103" s="18"/>
      <c r="L103" s="13"/>
    </row>
    <row r="104" spans="1:12" s="1" customFormat="1" x14ac:dyDescent="0.25">
      <c r="A104" s="10"/>
      <c r="F104" s="36"/>
      <c r="G104" s="24"/>
      <c r="H104" s="13"/>
      <c r="I104" s="13"/>
      <c r="J104" s="13"/>
      <c r="K104" s="18"/>
      <c r="L104" s="13"/>
    </row>
    <row r="105" spans="1:12" s="1" customFormat="1" x14ac:dyDescent="0.25">
      <c r="A105" s="10"/>
      <c r="F105" s="36"/>
      <c r="G105" s="24"/>
      <c r="H105" s="13"/>
      <c r="I105" s="13"/>
      <c r="J105" s="13"/>
      <c r="K105" s="18"/>
      <c r="L105" s="13"/>
    </row>
    <row r="106" spans="1:12" s="1" customFormat="1" x14ac:dyDescent="0.25">
      <c r="A106" s="10"/>
      <c r="F106" s="36"/>
      <c r="G106" s="24"/>
      <c r="H106" s="13"/>
      <c r="I106" s="13"/>
      <c r="J106" s="13"/>
      <c r="K106" s="18"/>
      <c r="L106" s="13"/>
    </row>
    <row r="107" spans="1:12" s="1" customFormat="1" x14ac:dyDescent="0.25">
      <c r="A107" s="10"/>
      <c r="F107" s="36"/>
      <c r="G107" s="24"/>
      <c r="H107" s="13"/>
      <c r="I107" s="13"/>
      <c r="J107" s="13"/>
      <c r="K107" s="18"/>
      <c r="L107" s="13"/>
    </row>
    <row r="108" spans="1:12" s="1" customFormat="1" x14ac:dyDescent="0.25">
      <c r="A108" s="10"/>
      <c r="F108" s="36"/>
      <c r="G108" s="24"/>
      <c r="H108" s="13"/>
      <c r="I108" s="13"/>
      <c r="J108" s="13"/>
      <c r="K108" s="18"/>
      <c r="L108" s="13"/>
    </row>
    <row r="109" spans="1:12" s="1" customFormat="1" x14ac:dyDescent="0.25">
      <c r="A109" s="10"/>
      <c r="F109" s="36"/>
      <c r="G109" s="24"/>
      <c r="H109" s="13"/>
      <c r="I109" s="13"/>
      <c r="J109" s="13"/>
      <c r="K109" s="18"/>
      <c r="L109" s="13"/>
    </row>
    <row r="110" spans="1:12" s="1" customFormat="1" x14ac:dyDescent="0.25">
      <c r="A110" s="10"/>
      <c r="F110" s="36"/>
      <c r="G110" s="24"/>
      <c r="H110" s="13"/>
      <c r="I110" s="13"/>
      <c r="J110" s="13"/>
      <c r="K110" s="18"/>
      <c r="L110" s="13"/>
    </row>
    <row r="111" spans="1:12" s="1" customFormat="1" x14ac:dyDescent="0.25">
      <c r="A111" s="10"/>
      <c r="F111" s="36"/>
      <c r="G111" s="24"/>
      <c r="H111" s="13"/>
      <c r="I111" s="13"/>
      <c r="J111" s="13"/>
      <c r="K111" s="18"/>
      <c r="L111" s="13"/>
    </row>
    <row r="112" spans="1:12" s="1" customFormat="1" x14ac:dyDescent="0.25">
      <c r="A112" s="10"/>
      <c r="F112" s="36"/>
      <c r="G112" s="24"/>
      <c r="H112" s="13"/>
      <c r="I112" s="13"/>
      <c r="J112" s="13"/>
      <c r="K112" s="18"/>
      <c r="L112" s="13"/>
    </row>
    <row r="113" spans="1:12" s="1" customFormat="1" x14ac:dyDescent="0.25">
      <c r="A113" s="10"/>
      <c r="F113" s="36"/>
      <c r="G113" s="24"/>
      <c r="H113" s="13"/>
      <c r="I113" s="13"/>
      <c r="J113" s="13"/>
      <c r="K113" s="18"/>
      <c r="L113" s="13"/>
    </row>
    <row r="114" spans="1:12" s="1" customFormat="1" x14ac:dyDescent="0.25">
      <c r="A114" s="10"/>
      <c r="F114" s="36"/>
      <c r="G114" s="24"/>
      <c r="H114" s="13"/>
      <c r="I114" s="13"/>
      <c r="J114" s="13"/>
      <c r="K114" s="18"/>
      <c r="L114" s="13"/>
    </row>
    <row r="115" spans="1:12" s="1" customFormat="1" x14ac:dyDescent="0.25">
      <c r="A115" s="10"/>
      <c r="F115" s="36"/>
      <c r="G115" s="24"/>
      <c r="H115" s="13"/>
      <c r="I115" s="13"/>
      <c r="J115" s="13"/>
      <c r="K115" s="18"/>
      <c r="L115" s="13"/>
    </row>
    <row r="116" spans="1:12" s="1" customFormat="1" x14ac:dyDescent="0.25">
      <c r="A116" s="10"/>
      <c r="F116" s="36"/>
      <c r="G116" s="24"/>
      <c r="H116" s="13"/>
      <c r="I116" s="13"/>
      <c r="J116" s="13"/>
      <c r="K116" s="18"/>
      <c r="L116" s="13"/>
    </row>
    <row r="117" spans="1:12" s="1" customFormat="1" x14ac:dyDescent="0.25">
      <c r="A117" s="10"/>
      <c r="F117" s="36"/>
      <c r="G117" s="24"/>
      <c r="H117" s="13"/>
      <c r="I117" s="13"/>
      <c r="J117" s="13"/>
      <c r="K117" s="18"/>
      <c r="L117" s="13"/>
    </row>
    <row r="118" spans="1:12" s="1" customFormat="1" x14ac:dyDescent="0.25">
      <c r="A118" s="10"/>
      <c r="F118" s="36"/>
      <c r="G118" s="24"/>
      <c r="H118" s="13"/>
      <c r="I118" s="13"/>
      <c r="J118" s="13"/>
      <c r="K118" s="18"/>
      <c r="L118" s="13"/>
    </row>
    <row r="119" spans="1:12" s="1" customFormat="1" x14ac:dyDescent="0.25">
      <c r="A119" s="10"/>
      <c r="F119" s="36"/>
      <c r="G119" s="24"/>
      <c r="H119" s="13"/>
      <c r="I119" s="13"/>
      <c r="J119" s="13"/>
      <c r="K119" s="18"/>
      <c r="L119" s="13"/>
    </row>
    <row r="120" spans="1:12" s="1" customFormat="1" x14ac:dyDescent="0.25">
      <c r="A120" s="10"/>
      <c r="F120" s="36"/>
      <c r="G120" s="24"/>
      <c r="H120" s="13"/>
      <c r="I120" s="13"/>
      <c r="J120" s="13"/>
      <c r="K120" s="18"/>
      <c r="L120" s="13"/>
    </row>
    <row r="121" spans="1:12" s="1" customFormat="1" x14ac:dyDescent="0.25">
      <c r="A121" s="10"/>
      <c r="F121" s="36"/>
      <c r="G121" s="24"/>
      <c r="H121" s="13"/>
      <c r="I121" s="13"/>
      <c r="J121" s="13"/>
      <c r="K121" s="18"/>
      <c r="L121" s="13"/>
    </row>
    <row r="122" spans="1:12" s="1" customFormat="1" x14ac:dyDescent="0.25">
      <c r="A122" s="10"/>
      <c r="F122" s="33"/>
      <c r="G122" s="25"/>
      <c r="K122" s="19"/>
    </row>
    <row r="123" spans="1:12" s="1" customFormat="1" x14ac:dyDescent="0.25">
      <c r="A123" s="10"/>
      <c r="F123" s="33"/>
      <c r="G123" s="25"/>
      <c r="K123" s="19"/>
    </row>
    <row r="124" spans="1:12" s="1" customFormat="1" x14ac:dyDescent="0.25">
      <c r="A124" s="10"/>
      <c r="F124" s="33"/>
      <c r="G124" s="25"/>
      <c r="K124" s="19"/>
    </row>
    <row r="125" spans="1:12" s="1" customFormat="1" x14ac:dyDescent="0.25">
      <c r="A125" s="10"/>
      <c r="F125" s="33"/>
      <c r="G125" s="25"/>
      <c r="K125" s="19"/>
    </row>
    <row r="126" spans="1:12" s="1" customFormat="1" x14ac:dyDescent="0.25">
      <c r="A126" s="10"/>
      <c r="F126" s="33"/>
      <c r="G126" s="25"/>
      <c r="K126" s="19"/>
    </row>
    <row r="127" spans="1:12" s="1" customFormat="1" x14ac:dyDescent="0.25">
      <c r="A127" s="10"/>
      <c r="F127" s="33"/>
      <c r="G127" s="25"/>
      <c r="K127" s="19"/>
    </row>
    <row r="128" spans="1:12" s="1" customFormat="1" x14ac:dyDescent="0.25">
      <c r="A128" s="10"/>
      <c r="F128" s="33"/>
      <c r="G128" s="25"/>
      <c r="K128" s="19"/>
    </row>
    <row r="129" spans="1:11" s="1" customFormat="1" x14ac:dyDescent="0.25">
      <c r="A129" s="10"/>
      <c r="F129" s="33"/>
      <c r="G129" s="25"/>
      <c r="K129" s="19"/>
    </row>
    <row r="130" spans="1:11" s="1" customFormat="1" x14ac:dyDescent="0.25">
      <c r="A130" s="10"/>
      <c r="F130" s="33"/>
      <c r="G130" s="25"/>
      <c r="K130" s="19"/>
    </row>
    <row r="131" spans="1:11" s="1" customFormat="1" x14ac:dyDescent="0.25">
      <c r="A131" s="10"/>
      <c r="F131" s="33"/>
      <c r="G131" s="25"/>
      <c r="K131" s="19"/>
    </row>
    <row r="132" spans="1:11" s="1" customFormat="1" x14ac:dyDescent="0.25">
      <c r="A132" s="10"/>
      <c r="F132" s="33"/>
      <c r="G132" s="25"/>
      <c r="K132" s="19"/>
    </row>
    <row r="133" spans="1:11" s="1" customFormat="1" x14ac:dyDescent="0.25">
      <c r="A133" s="10"/>
      <c r="F133" s="33"/>
      <c r="G133" s="25"/>
      <c r="K133" s="19"/>
    </row>
    <row r="134" spans="1:11" s="1" customFormat="1" x14ac:dyDescent="0.25">
      <c r="A134" s="10"/>
      <c r="F134" s="33"/>
      <c r="G134" s="25"/>
      <c r="K134" s="19"/>
    </row>
    <row r="135" spans="1:11" s="1" customFormat="1" x14ac:dyDescent="0.25">
      <c r="A135" s="10"/>
      <c r="F135" s="33"/>
      <c r="G135" s="25"/>
      <c r="K135" s="19"/>
    </row>
    <row r="136" spans="1:11" s="1" customFormat="1" x14ac:dyDescent="0.25">
      <c r="A136" s="10"/>
      <c r="F136" s="33"/>
      <c r="G136" s="25"/>
      <c r="K136" s="19"/>
    </row>
    <row r="137" spans="1:11" s="1" customFormat="1" x14ac:dyDescent="0.25">
      <c r="A137" s="10"/>
      <c r="F137" s="33"/>
      <c r="G137" s="25"/>
      <c r="K137" s="19"/>
    </row>
    <row r="138" spans="1:11" s="1" customFormat="1" x14ac:dyDescent="0.25">
      <c r="A138" s="10"/>
      <c r="F138" s="33"/>
      <c r="G138" s="25"/>
      <c r="K138" s="19"/>
    </row>
    <row r="139" spans="1:11" s="1" customFormat="1" x14ac:dyDescent="0.25">
      <c r="A139" s="10"/>
      <c r="F139" s="33"/>
      <c r="G139" s="25"/>
      <c r="K139" s="19"/>
    </row>
    <row r="140" spans="1:11" s="1" customFormat="1" x14ac:dyDescent="0.25">
      <c r="A140" s="10"/>
      <c r="F140" s="33"/>
      <c r="G140" s="25"/>
      <c r="K140" s="19"/>
    </row>
    <row r="141" spans="1:11" s="1" customFormat="1" x14ac:dyDescent="0.25">
      <c r="A141" s="10"/>
      <c r="F141" s="33"/>
      <c r="G141" s="25"/>
      <c r="K141" s="19"/>
    </row>
    <row r="142" spans="1:11" s="1" customFormat="1" x14ac:dyDescent="0.25">
      <c r="A142" s="10"/>
      <c r="F142" s="33"/>
      <c r="G142" s="25"/>
      <c r="K142" s="19"/>
    </row>
    <row r="143" spans="1:11" s="1" customFormat="1" x14ac:dyDescent="0.25">
      <c r="A143" s="10"/>
      <c r="F143" s="33"/>
      <c r="G143" s="25"/>
      <c r="K143" s="19"/>
    </row>
    <row r="144" spans="1:11" s="1" customFormat="1" x14ac:dyDescent="0.25">
      <c r="A144" s="10"/>
      <c r="F144" s="33"/>
      <c r="G144" s="25"/>
      <c r="K144" s="19"/>
    </row>
    <row r="145" spans="1:11" s="1" customFormat="1" x14ac:dyDescent="0.25">
      <c r="A145" s="10"/>
      <c r="F145" s="33"/>
      <c r="G145" s="25"/>
      <c r="K145" s="19"/>
    </row>
    <row r="146" spans="1:11" s="1" customFormat="1" x14ac:dyDescent="0.25">
      <c r="A146" s="10"/>
      <c r="F146" s="33"/>
      <c r="G146" s="25"/>
      <c r="K146" s="19"/>
    </row>
    <row r="147" spans="1:11" s="1" customFormat="1" x14ac:dyDescent="0.25">
      <c r="A147" s="10"/>
      <c r="F147" s="33"/>
      <c r="G147" s="25"/>
      <c r="K147" s="19"/>
    </row>
    <row r="148" spans="1:11" s="1" customFormat="1" x14ac:dyDescent="0.25">
      <c r="A148" s="10"/>
      <c r="F148" s="33"/>
      <c r="G148" s="25"/>
      <c r="K148" s="19"/>
    </row>
    <row r="149" spans="1:11" s="1" customFormat="1" x14ac:dyDescent="0.25">
      <c r="A149" s="10"/>
      <c r="F149" s="33"/>
      <c r="G149" s="25"/>
      <c r="K149" s="19"/>
    </row>
    <row r="150" spans="1:11" s="1" customFormat="1" x14ac:dyDescent="0.25">
      <c r="A150" s="10"/>
      <c r="F150" s="33"/>
      <c r="G150" s="25"/>
      <c r="K150" s="19"/>
    </row>
    <row r="151" spans="1:11" s="1" customFormat="1" x14ac:dyDescent="0.25">
      <c r="A151" s="10"/>
      <c r="F151" s="33"/>
      <c r="G151" s="25"/>
      <c r="K151" s="19"/>
    </row>
    <row r="152" spans="1:11" s="1" customFormat="1" x14ac:dyDescent="0.25">
      <c r="A152" s="10"/>
      <c r="F152" s="33"/>
      <c r="G152" s="25"/>
      <c r="K152" s="19"/>
    </row>
    <row r="153" spans="1:11" s="1" customFormat="1" x14ac:dyDescent="0.25">
      <c r="A153" s="10"/>
      <c r="F153" s="33"/>
      <c r="G153" s="25"/>
      <c r="K153" s="19"/>
    </row>
    <row r="154" spans="1:11" s="1" customFormat="1" x14ac:dyDescent="0.25">
      <c r="A154" s="10"/>
      <c r="F154" s="33"/>
      <c r="G154" s="25"/>
      <c r="K154" s="19"/>
    </row>
    <row r="155" spans="1:11" s="1" customFormat="1" x14ac:dyDescent="0.25">
      <c r="A155" s="10"/>
      <c r="F155" s="33"/>
      <c r="G155" s="25"/>
      <c r="K155" s="19"/>
    </row>
    <row r="156" spans="1:11" s="1" customFormat="1" x14ac:dyDescent="0.25">
      <c r="A156" s="10"/>
      <c r="F156" s="33"/>
      <c r="G156" s="25"/>
      <c r="K156" s="19"/>
    </row>
    <row r="157" spans="1:11" s="1" customFormat="1" x14ac:dyDescent="0.25">
      <c r="A157" s="10"/>
      <c r="F157" s="33"/>
      <c r="G157" s="25"/>
      <c r="K157" s="19"/>
    </row>
    <row r="158" spans="1:11" s="1" customFormat="1" x14ac:dyDescent="0.25">
      <c r="A158" s="10"/>
      <c r="F158" s="33"/>
      <c r="G158" s="25"/>
      <c r="K158" s="19"/>
    </row>
    <row r="159" spans="1:11" s="1" customFormat="1" x14ac:dyDescent="0.25">
      <c r="A159" s="10"/>
      <c r="F159" s="33"/>
      <c r="G159" s="25"/>
      <c r="K159" s="19"/>
    </row>
    <row r="160" spans="1:11" s="1" customFormat="1" x14ac:dyDescent="0.25">
      <c r="A160" s="10"/>
      <c r="F160" s="33"/>
      <c r="G160" s="25"/>
      <c r="K160" s="19"/>
    </row>
    <row r="161" spans="1:11" s="1" customFormat="1" x14ac:dyDescent="0.25">
      <c r="A161" s="10"/>
      <c r="F161" s="33"/>
      <c r="G161" s="25"/>
      <c r="K161" s="19"/>
    </row>
    <row r="162" spans="1:11" s="1" customFormat="1" x14ac:dyDescent="0.25">
      <c r="A162" s="10"/>
      <c r="F162" s="33"/>
      <c r="G162" s="25"/>
      <c r="K162" s="19"/>
    </row>
    <row r="163" spans="1:11" s="1" customFormat="1" x14ac:dyDescent="0.25">
      <c r="A163" s="10"/>
      <c r="F163" s="33"/>
      <c r="G163" s="25"/>
      <c r="K163" s="19"/>
    </row>
    <row r="164" spans="1:11" s="1" customFormat="1" x14ac:dyDescent="0.25">
      <c r="A164" s="10"/>
      <c r="F164" s="33"/>
      <c r="G164" s="25"/>
      <c r="K164" s="19"/>
    </row>
    <row r="165" spans="1:11" s="1" customFormat="1" x14ac:dyDescent="0.25">
      <c r="A165" s="10"/>
      <c r="F165" s="33"/>
      <c r="G165" s="25"/>
      <c r="K165" s="19"/>
    </row>
    <row r="166" spans="1:11" s="1" customFormat="1" x14ac:dyDescent="0.25">
      <c r="A166" s="10"/>
      <c r="F166" s="33"/>
      <c r="G166" s="25"/>
      <c r="K166" s="19"/>
    </row>
    <row r="167" spans="1:11" s="1" customFormat="1" x14ac:dyDescent="0.25">
      <c r="A167" s="10"/>
      <c r="F167" s="33"/>
      <c r="G167" s="25"/>
      <c r="K167" s="19"/>
    </row>
    <row r="168" spans="1:11" s="1" customFormat="1" x14ac:dyDescent="0.25">
      <c r="A168" s="10"/>
      <c r="F168" s="33"/>
      <c r="G168" s="25"/>
      <c r="K168" s="19"/>
    </row>
    <row r="169" spans="1:11" s="1" customFormat="1" x14ac:dyDescent="0.25">
      <c r="A169" s="10"/>
      <c r="F169" s="33"/>
      <c r="G169" s="25"/>
      <c r="K169" s="19"/>
    </row>
    <row r="170" spans="1:11" s="1" customFormat="1" x14ac:dyDescent="0.25">
      <c r="A170" s="10"/>
      <c r="F170" s="33"/>
      <c r="G170" s="25"/>
      <c r="K170" s="19"/>
    </row>
    <row r="171" spans="1:11" s="1" customFormat="1" x14ac:dyDescent="0.25">
      <c r="A171" s="10"/>
      <c r="F171" s="33"/>
      <c r="G171" s="25"/>
      <c r="K171" s="19"/>
    </row>
    <row r="172" spans="1:11" s="1" customFormat="1" x14ac:dyDescent="0.25">
      <c r="A172" s="10"/>
      <c r="F172" s="33"/>
      <c r="G172" s="25"/>
      <c r="K172" s="19"/>
    </row>
    <row r="173" spans="1:11" s="1" customFormat="1" x14ac:dyDescent="0.25">
      <c r="A173" s="10"/>
      <c r="F173" s="33"/>
      <c r="G173" s="25"/>
      <c r="K173" s="19"/>
    </row>
    <row r="174" spans="1:11" s="1" customFormat="1" x14ac:dyDescent="0.25">
      <c r="A174" s="10"/>
      <c r="F174" s="33"/>
      <c r="G174" s="25"/>
      <c r="K174" s="19"/>
    </row>
    <row r="175" spans="1:11" s="1" customFormat="1" x14ac:dyDescent="0.25">
      <c r="A175" s="10"/>
      <c r="F175" s="33"/>
      <c r="G175" s="25"/>
      <c r="K175" s="19"/>
    </row>
    <row r="176" spans="1:11" s="1" customFormat="1" x14ac:dyDescent="0.25">
      <c r="A176" s="10"/>
      <c r="F176" s="33"/>
      <c r="G176" s="25"/>
      <c r="K176" s="19"/>
    </row>
    <row r="177" spans="1:11" s="1" customFormat="1" x14ac:dyDescent="0.25">
      <c r="A177" s="10"/>
      <c r="F177" s="33"/>
      <c r="G177" s="25"/>
      <c r="K177" s="19"/>
    </row>
    <row r="178" spans="1:11" s="1" customFormat="1" x14ac:dyDescent="0.25">
      <c r="A178" s="10"/>
      <c r="F178" s="33"/>
      <c r="G178" s="25"/>
      <c r="K178" s="19"/>
    </row>
    <row r="179" spans="1:11" s="1" customFormat="1" x14ac:dyDescent="0.25">
      <c r="A179" s="10"/>
      <c r="F179" s="33"/>
      <c r="G179" s="25"/>
      <c r="K179" s="19"/>
    </row>
    <row r="180" spans="1:11" s="1" customFormat="1" x14ac:dyDescent="0.25">
      <c r="A180" s="10"/>
      <c r="F180" s="33"/>
      <c r="G180" s="25"/>
      <c r="K180" s="19"/>
    </row>
    <row r="181" spans="1:11" s="1" customFormat="1" x14ac:dyDescent="0.25">
      <c r="A181" s="10"/>
      <c r="F181" s="33"/>
      <c r="G181" s="25"/>
      <c r="K181" s="19"/>
    </row>
    <row r="182" spans="1:11" s="1" customFormat="1" x14ac:dyDescent="0.25">
      <c r="A182" s="10"/>
      <c r="F182" s="33"/>
      <c r="G182" s="25"/>
      <c r="K182" s="19"/>
    </row>
    <row r="183" spans="1:11" s="1" customFormat="1" x14ac:dyDescent="0.25">
      <c r="A183" s="10"/>
      <c r="F183" s="33"/>
      <c r="G183" s="25"/>
      <c r="K183" s="19"/>
    </row>
    <row r="184" spans="1:11" s="1" customFormat="1" x14ac:dyDescent="0.25">
      <c r="A184" s="10"/>
      <c r="F184" s="33"/>
      <c r="G184" s="25"/>
      <c r="K184" s="19"/>
    </row>
    <row r="185" spans="1:11" s="1" customFormat="1" x14ac:dyDescent="0.25">
      <c r="A185" s="10"/>
      <c r="F185" s="33"/>
      <c r="G185" s="25"/>
      <c r="K185" s="19"/>
    </row>
    <row r="186" spans="1:11" s="1" customFormat="1" x14ac:dyDescent="0.25">
      <c r="A186" s="10"/>
      <c r="F186" s="33"/>
      <c r="G186" s="25"/>
      <c r="K186" s="19"/>
    </row>
    <row r="187" spans="1:11" s="1" customFormat="1" x14ac:dyDescent="0.25">
      <c r="A187" s="10"/>
      <c r="F187" s="33"/>
      <c r="G187" s="25"/>
      <c r="K187" s="19"/>
    </row>
    <row r="188" spans="1:11" s="1" customFormat="1" x14ac:dyDescent="0.25">
      <c r="A188" s="10"/>
      <c r="F188" s="33"/>
      <c r="G188" s="25"/>
      <c r="K188" s="19"/>
    </row>
    <row r="189" spans="1:11" s="1" customFormat="1" x14ac:dyDescent="0.25">
      <c r="A189" s="10"/>
      <c r="F189" s="33"/>
      <c r="G189" s="25"/>
      <c r="K189" s="19"/>
    </row>
    <row r="190" spans="1:11" s="1" customFormat="1" x14ac:dyDescent="0.25">
      <c r="A190" s="10"/>
      <c r="F190" s="33"/>
      <c r="G190" s="25"/>
      <c r="K190" s="19"/>
    </row>
    <row r="191" spans="1:11" s="1" customFormat="1" x14ac:dyDescent="0.25">
      <c r="A191" s="10"/>
      <c r="F191" s="33"/>
      <c r="G191" s="25"/>
      <c r="K191" s="19"/>
    </row>
    <row r="192" spans="1:11" s="1" customFormat="1" x14ac:dyDescent="0.25">
      <c r="A192" s="10"/>
      <c r="F192" s="33"/>
      <c r="G192" s="25"/>
      <c r="K192" s="19"/>
    </row>
    <row r="193" spans="1:11" s="1" customFormat="1" x14ac:dyDescent="0.25">
      <c r="A193" s="10"/>
      <c r="F193" s="33"/>
      <c r="G193" s="25"/>
      <c r="K193" s="19"/>
    </row>
    <row r="194" spans="1:11" s="1" customFormat="1" x14ac:dyDescent="0.25">
      <c r="A194" s="10"/>
      <c r="F194" s="33"/>
      <c r="G194" s="25"/>
      <c r="K194" s="19"/>
    </row>
    <row r="195" spans="1:11" s="1" customFormat="1" x14ac:dyDescent="0.25">
      <c r="A195" s="10"/>
      <c r="F195" s="33"/>
      <c r="G195" s="25"/>
      <c r="K195" s="19"/>
    </row>
    <row r="196" spans="1:11" s="1" customFormat="1" x14ac:dyDescent="0.25">
      <c r="A196" s="10"/>
      <c r="F196" s="33"/>
      <c r="G196" s="25"/>
      <c r="K196" s="19"/>
    </row>
    <row r="197" spans="1:11" s="1" customFormat="1" x14ac:dyDescent="0.25">
      <c r="A197" s="10"/>
      <c r="F197" s="33"/>
      <c r="G197" s="25"/>
      <c r="K197" s="19"/>
    </row>
    <row r="198" spans="1:11" s="1" customFormat="1" x14ac:dyDescent="0.25">
      <c r="A198" s="10"/>
      <c r="F198" s="33"/>
      <c r="G198" s="25"/>
      <c r="K198" s="19"/>
    </row>
    <row r="199" spans="1:11" s="1" customFormat="1" x14ac:dyDescent="0.25">
      <c r="A199" s="10"/>
      <c r="F199" s="33"/>
      <c r="G199" s="25"/>
      <c r="K199" s="19"/>
    </row>
    <row r="200" spans="1:11" s="1" customFormat="1" x14ac:dyDescent="0.25">
      <c r="A200" s="10"/>
      <c r="F200" s="33"/>
      <c r="G200" s="25"/>
      <c r="K200" s="19"/>
    </row>
    <row r="201" spans="1:11" s="1" customFormat="1" x14ac:dyDescent="0.25">
      <c r="A201" s="10"/>
      <c r="F201" s="33"/>
      <c r="G201" s="25"/>
      <c r="K201" s="19"/>
    </row>
    <row r="202" spans="1:11" s="1" customFormat="1" x14ac:dyDescent="0.25">
      <c r="A202" s="10"/>
      <c r="F202" s="33"/>
      <c r="G202" s="25"/>
      <c r="K202" s="19"/>
    </row>
    <row r="203" spans="1:11" s="1" customFormat="1" x14ac:dyDescent="0.25">
      <c r="A203" s="10"/>
      <c r="F203" s="33"/>
      <c r="G203" s="25"/>
      <c r="K203" s="19"/>
    </row>
    <row r="204" spans="1:11" s="1" customFormat="1" x14ac:dyDescent="0.25">
      <c r="A204" s="10"/>
      <c r="F204" s="33"/>
      <c r="G204" s="25"/>
      <c r="K204" s="19"/>
    </row>
    <row r="205" spans="1:11" s="1" customFormat="1" x14ac:dyDescent="0.25">
      <c r="A205" s="10"/>
      <c r="F205" s="33"/>
      <c r="G205" s="25"/>
      <c r="K205" s="19"/>
    </row>
    <row r="206" spans="1:11" s="1" customFormat="1" x14ac:dyDescent="0.25">
      <c r="A206" s="10"/>
      <c r="F206" s="33"/>
      <c r="G206" s="25"/>
      <c r="K206" s="19"/>
    </row>
    <row r="207" spans="1:11" s="1" customFormat="1" x14ac:dyDescent="0.25">
      <c r="A207" s="10"/>
      <c r="F207" s="33"/>
      <c r="G207" s="25"/>
      <c r="K207" s="19"/>
    </row>
    <row r="208" spans="1:11" s="1" customFormat="1" x14ac:dyDescent="0.25">
      <c r="A208" s="10"/>
      <c r="F208" s="33"/>
      <c r="G208" s="25"/>
      <c r="K208" s="19"/>
    </row>
    <row r="209" spans="1:11" s="1" customFormat="1" x14ac:dyDescent="0.25">
      <c r="A209" s="10"/>
      <c r="F209" s="33"/>
      <c r="G209" s="25"/>
      <c r="K209" s="19"/>
    </row>
    <row r="210" spans="1:11" s="1" customFormat="1" x14ac:dyDescent="0.25">
      <c r="A210" s="10"/>
      <c r="F210" s="33"/>
      <c r="G210" s="25"/>
      <c r="K210" s="19"/>
    </row>
    <row r="211" spans="1:11" s="1" customFormat="1" x14ac:dyDescent="0.25">
      <c r="A211" s="10"/>
      <c r="F211" s="33"/>
      <c r="G211" s="25"/>
      <c r="K211" s="19"/>
    </row>
    <row r="212" spans="1:11" s="1" customFormat="1" x14ac:dyDescent="0.25">
      <c r="A212" s="10"/>
      <c r="F212" s="33"/>
      <c r="G212" s="25"/>
      <c r="K212" s="19"/>
    </row>
    <row r="213" spans="1:11" s="1" customFormat="1" x14ac:dyDescent="0.25">
      <c r="A213" s="10"/>
      <c r="F213" s="33"/>
      <c r="G213" s="25"/>
      <c r="K213" s="19"/>
    </row>
    <row r="214" spans="1:11" s="1" customFormat="1" x14ac:dyDescent="0.25">
      <c r="A214" s="10"/>
      <c r="F214" s="33"/>
      <c r="G214" s="25"/>
      <c r="K214" s="19"/>
    </row>
    <row r="215" spans="1:11" s="1" customFormat="1" x14ac:dyDescent="0.25">
      <c r="A215" s="10"/>
      <c r="F215" s="33"/>
      <c r="G215" s="25"/>
      <c r="K215" s="19"/>
    </row>
    <row r="216" spans="1:11" s="1" customFormat="1" x14ac:dyDescent="0.25">
      <c r="A216" s="10"/>
      <c r="F216" s="33"/>
      <c r="G216" s="25"/>
      <c r="K216" s="19"/>
    </row>
    <row r="217" spans="1:11" s="1" customFormat="1" x14ac:dyDescent="0.25">
      <c r="A217" s="10"/>
      <c r="F217" s="33"/>
      <c r="G217" s="25"/>
      <c r="K217" s="19"/>
    </row>
    <row r="218" spans="1:11" s="1" customFormat="1" x14ac:dyDescent="0.25">
      <c r="A218" s="10"/>
      <c r="F218" s="33"/>
      <c r="G218" s="25"/>
      <c r="K218" s="19"/>
    </row>
    <row r="219" spans="1:11" s="1" customFormat="1" x14ac:dyDescent="0.25">
      <c r="A219" s="10"/>
      <c r="F219" s="33"/>
      <c r="G219" s="25"/>
      <c r="K219" s="19"/>
    </row>
    <row r="220" spans="1:11" s="1" customFormat="1" x14ac:dyDescent="0.25">
      <c r="A220" s="10"/>
      <c r="F220" s="33"/>
      <c r="G220" s="25"/>
      <c r="K220" s="19"/>
    </row>
    <row r="221" spans="1:11" s="1" customFormat="1" x14ac:dyDescent="0.25">
      <c r="A221" s="10"/>
      <c r="F221" s="33"/>
      <c r="G221" s="25"/>
      <c r="K221" s="19"/>
    </row>
    <row r="222" spans="1:11" s="1" customFormat="1" x14ac:dyDescent="0.25">
      <c r="A222" s="10"/>
      <c r="F222" s="33"/>
      <c r="G222" s="25"/>
      <c r="K222" s="19"/>
    </row>
    <row r="223" spans="1:11" s="1" customFormat="1" x14ac:dyDescent="0.25">
      <c r="A223" s="10"/>
      <c r="F223" s="33"/>
      <c r="G223" s="25"/>
      <c r="K223" s="19"/>
    </row>
    <row r="224" spans="1:11" s="1" customFormat="1" x14ac:dyDescent="0.25">
      <c r="A224" s="10"/>
      <c r="F224" s="33"/>
      <c r="G224" s="25"/>
      <c r="K224" s="19"/>
    </row>
    <row r="225" spans="1:11" s="1" customFormat="1" x14ac:dyDescent="0.25">
      <c r="A225" s="10"/>
      <c r="F225" s="33"/>
      <c r="G225" s="25"/>
      <c r="K225" s="19"/>
    </row>
    <row r="226" spans="1:11" s="1" customFormat="1" x14ac:dyDescent="0.25">
      <c r="A226" s="10"/>
      <c r="F226" s="33"/>
      <c r="G226" s="25"/>
      <c r="K226" s="19"/>
    </row>
    <row r="227" spans="1:11" s="1" customFormat="1" x14ac:dyDescent="0.25">
      <c r="A227" s="10"/>
      <c r="F227" s="33"/>
      <c r="G227" s="25"/>
      <c r="K227" s="19"/>
    </row>
    <row r="228" spans="1:11" s="1" customFormat="1" x14ac:dyDescent="0.25">
      <c r="A228" s="10"/>
      <c r="F228" s="33"/>
      <c r="G228" s="25"/>
      <c r="K228" s="19"/>
    </row>
    <row r="229" spans="1:11" s="1" customFormat="1" x14ac:dyDescent="0.25">
      <c r="A229" s="10"/>
      <c r="F229" s="33"/>
      <c r="G229" s="25"/>
      <c r="K229" s="19"/>
    </row>
    <row r="230" spans="1:11" s="1" customFormat="1" x14ac:dyDescent="0.25">
      <c r="A230" s="10"/>
      <c r="F230" s="33"/>
      <c r="G230" s="25"/>
      <c r="K230" s="19"/>
    </row>
    <row r="231" spans="1:11" s="1" customFormat="1" x14ac:dyDescent="0.25">
      <c r="A231" s="10"/>
      <c r="F231" s="33"/>
      <c r="G231" s="25"/>
      <c r="K231" s="19"/>
    </row>
    <row r="232" spans="1:11" s="1" customFormat="1" x14ac:dyDescent="0.25">
      <c r="A232" s="10"/>
      <c r="F232" s="33"/>
      <c r="G232" s="25"/>
      <c r="K232" s="19"/>
    </row>
    <row r="233" spans="1:11" s="1" customFormat="1" x14ac:dyDescent="0.25">
      <c r="A233" s="10"/>
      <c r="F233" s="33"/>
      <c r="G233" s="25"/>
      <c r="K233" s="19"/>
    </row>
    <row r="234" spans="1:11" s="1" customFormat="1" x14ac:dyDescent="0.25">
      <c r="A234" s="10"/>
      <c r="F234" s="33"/>
      <c r="G234" s="25"/>
      <c r="K234" s="19"/>
    </row>
    <row r="235" spans="1:11" s="1" customFormat="1" x14ac:dyDescent="0.25">
      <c r="A235" s="10"/>
      <c r="F235" s="33"/>
      <c r="G235" s="25"/>
      <c r="K235" s="19"/>
    </row>
    <row r="236" spans="1:11" s="1" customFormat="1" x14ac:dyDescent="0.25">
      <c r="A236" s="10"/>
      <c r="F236" s="33"/>
      <c r="G236" s="25"/>
      <c r="K236" s="19"/>
    </row>
    <row r="237" spans="1:11" s="1" customFormat="1" x14ac:dyDescent="0.25">
      <c r="A237" s="10"/>
      <c r="F237" s="33"/>
      <c r="G237" s="25"/>
      <c r="K237" s="19"/>
    </row>
    <row r="238" spans="1:11" s="1" customFormat="1" x14ac:dyDescent="0.25">
      <c r="A238" s="10"/>
      <c r="F238" s="33"/>
      <c r="G238" s="25"/>
      <c r="K238" s="19"/>
    </row>
    <row r="239" spans="1:11" s="1" customFormat="1" x14ac:dyDescent="0.25">
      <c r="A239" s="10"/>
      <c r="F239" s="33"/>
      <c r="G239" s="25"/>
      <c r="K239" s="19"/>
    </row>
    <row r="240" spans="1:11" s="1" customFormat="1" x14ac:dyDescent="0.25">
      <c r="A240" s="10"/>
      <c r="F240" s="33"/>
      <c r="G240" s="25"/>
      <c r="K240" s="19"/>
    </row>
    <row r="241" spans="1:11" s="1" customFormat="1" x14ac:dyDescent="0.25">
      <c r="A241" s="10"/>
      <c r="F241" s="33"/>
      <c r="G241" s="25"/>
      <c r="K241" s="19"/>
    </row>
    <row r="242" spans="1:11" s="1" customFormat="1" x14ac:dyDescent="0.25">
      <c r="A242" s="10"/>
      <c r="F242" s="33"/>
      <c r="G242" s="25"/>
      <c r="K242" s="19"/>
    </row>
    <row r="243" spans="1:11" s="1" customFormat="1" x14ac:dyDescent="0.25">
      <c r="A243" s="10"/>
      <c r="F243" s="33"/>
      <c r="G243" s="25"/>
      <c r="K243" s="19"/>
    </row>
    <row r="244" spans="1:11" s="1" customFormat="1" x14ac:dyDescent="0.25">
      <c r="A244" s="10"/>
      <c r="F244" s="33"/>
      <c r="G244" s="25"/>
      <c r="K244" s="19"/>
    </row>
    <row r="245" spans="1:11" s="1" customFormat="1" x14ac:dyDescent="0.25">
      <c r="A245" s="10"/>
      <c r="F245" s="33"/>
      <c r="G245" s="25"/>
      <c r="K245" s="19"/>
    </row>
    <row r="246" spans="1:11" s="1" customFormat="1" x14ac:dyDescent="0.25">
      <c r="A246" s="10"/>
      <c r="F246" s="33"/>
      <c r="G246" s="25"/>
      <c r="K246" s="19"/>
    </row>
    <row r="247" spans="1:11" s="1" customFormat="1" x14ac:dyDescent="0.25">
      <c r="A247" s="10"/>
      <c r="F247" s="33"/>
      <c r="G247" s="25"/>
      <c r="K247" s="19"/>
    </row>
    <row r="248" spans="1:11" s="1" customFormat="1" x14ac:dyDescent="0.25">
      <c r="A248" s="10"/>
      <c r="F248" s="33"/>
      <c r="G248" s="25"/>
      <c r="K248" s="19"/>
    </row>
    <row r="249" spans="1:11" s="1" customFormat="1" x14ac:dyDescent="0.25">
      <c r="A249" s="10"/>
      <c r="F249" s="33"/>
      <c r="G249" s="25"/>
      <c r="K249" s="19"/>
    </row>
    <row r="250" spans="1:11" s="1" customFormat="1" x14ac:dyDescent="0.25">
      <c r="A250" s="10"/>
      <c r="F250" s="33"/>
      <c r="G250" s="25"/>
      <c r="K250" s="19"/>
    </row>
    <row r="251" spans="1:11" s="1" customFormat="1" x14ac:dyDescent="0.25">
      <c r="A251" s="10"/>
      <c r="F251" s="33"/>
      <c r="G251" s="25"/>
      <c r="K251" s="19"/>
    </row>
    <row r="252" spans="1:11" s="1" customFormat="1" x14ac:dyDescent="0.25">
      <c r="A252" s="10"/>
      <c r="F252" s="33"/>
      <c r="G252" s="25"/>
      <c r="K252" s="19"/>
    </row>
    <row r="253" spans="1:11" s="1" customFormat="1" x14ac:dyDescent="0.25">
      <c r="A253" s="10"/>
      <c r="F253" s="33"/>
      <c r="G253" s="25"/>
      <c r="K253" s="19"/>
    </row>
    <row r="254" spans="1:11" s="1" customFormat="1" x14ac:dyDescent="0.25">
      <c r="A254" s="10"/>
      <c r="F254" s="33"/>
      <c r="G254" s="25"/>
      <c r="K254" s="19"/>
    </row>
    <row r="255" spans="1:11" s="1" customFormat="1" x14ac:dyDescent="0.25">
      <c r="A255" s="10"/>
      <c r="F255" s="33"/>
      <c r="G255" s="25"/>
      <c r="K255" s="19"/>
    </row>
    <row r="256" spans="1:11" s="1" customFormat="1" x14ac:dyDescent="0.25">
      <c r="A256" s="10"/>
      <c r="F256" s="33"/>
      <c r="G256" s="25"/>
      <c r="K256" s="19"/>
    </row>
    <row r="257" spans="1:11" s="1" customFormat="1" x14ac:dyDescent="0.25">
      <c r="A257" s="10"/>
      <c r="F257" s="33"/>
      <c r="G257" s="25"/>
      <c r="K257" s="19"/>
    </row>
    <row r="258" spans="1:11" s="1" customFormat="1" x14ac:dyDescent="0.25">
      <c r="A258" s="10"/>
      <c r="F258" s="33"/>
      <c r="G258" s="25"/>
      <c r="K258" s="19"/>
    </row>
    <row r="259" spans="1:11" s="1" customFormat="1" x14ac:dyDescent="0.25">
      <c r="A259" s="10"/>
      <c r="F259" s="33"/>
      <c r="G259" s="25"/>
      <c r="K259" s="19"/>
    </row>
    <row r="260" spans="1:11" s="1" customFormat="1" x14ac:dyDescent="0.25">
      <c r="A260" s="10"/>
      <c r="F260" s="33"/>
      <c r="G260" s="25"/>
      <c r="K260" s="19"/>
    </row>
    <row r="261" spans="1:11" s="1" customFormat="1" x14ac:dyDescent="0.25">
      <c r="A261" s="10"/>
      <c r="F261" s="33"/>
      <c r="G261" s="25"/>
      <c r="K261" s="19"/>
    </row>
    <row r="262" spans="1:11" s="1" customFormat="1" x14ac:dyDescent="0.25">
      <c r="A262" s="10"/>
      <c r="F262" s="33"/>
      <c r="G262" s="25"/>
      <c r="K262" s="19"/>
    </row>
    <row r="263" spans="1:11" s="1" customFormat="1" x14ac:dyDescent="0.25">
      <c r="A263" s="10"/>
      <c r="F263" s="33"/>
      <c r="G263" s="25"/>
      <c r="K263" s="19"/>
    </row>
    <row r="264" spans="1:11" s="1" customFormat="1" x14ac:dyDescent="0.25">
      <c r="A264" s="10"/>
      <c r="F264" s="33"/>
      <c r="G264" s="25"/>
      <c r="K264" s="19"/>
    </row>
    <row r="265" spans="1:11" s="1" customFormat="1" x14ac:dyDescent="0.25">
      <c r="A265" s="10"/>
      <c r="F265" s="33"/>
      <c r="G265" s="25"/>
      <c r="K265" s="19"/>
    </row>
    <row r="266" spans="1:11" s="1" customFormat="1" x14ac:dyDescent="0.25">
      <c r="A266" s="10"/>
      <c r="F266" s="33"/>
      <c r="G266" s="25"/>
      <c r="K266" s="19"/>
    </row>
    <row r="267" spans="1:11" s="1" customFormat="1" x14ac:dyDescent="0.25">
      <c r="A267" s="10"/>
      <c r="F267" s="33"/>
      <c r="G267" s="25"/>
      <c r="K267" s="19"/>
    </row>
  </sheetData>
  <mergeCells count="12">
    <mergeCell ref="J5:J6"/>
    <mergeCell ref="K5:L5"/>
    <mergeCell ref="A1:L1"/>
    <mergeCell ref="A3:A6"/>
    <mergeCell ref="B3:B6"/>
    <mergeCell ref="C3:E5"/>
    <mergeCell ref="F3:L3"/>
    <mergeCell ref="F4:F6"/>
    <mergeCell ref="G4:L4"/>
    <mergeCell ref="G5:G6"/>
    <mergeCell ref="H5:H6"/>
    <mergeCell ref="I5:I6"/>
  </mergeCells>
  <pageMargins left="0.70866141732283472" right="0.70866141732283472" top="0.74803149606299213" bottom="0.74803149606299213" header="0.31496062992125984" footer="0.31496062992125984"/>
  <pageSetup paperSize="9" scale="45" fitToHeight="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67"/>
  <sheetViews>
    <sheetView zoomScale="90" zoomScaleNormal="90" workbookViewId="0">
      <selection activeCell="A14" sqref="A14"/>
    </sheetView>
  </sheetViews>
  <sheetFormatPr defaultRowHeight="15.75" x14ac:dyDescent="0.25"/>
  <cols>
    <col min="1" max="1" width="65.28515625" style="11" customWidth="1"/>
    <col min="2" max="4" width="9.140625" style="1"/>
    <col min="5" max="5" width="14.140625" style="1" bestFit="1" customWidth="1"/>
    <col min="6" max="6" width="14.28515625" style="33" bestFit="1" customWidth="1"/>
    <col min="7" max="7" width="14.28515625" style="25" bestFit="1" customWidth="1"/>
    <col min="8" max="9" width="13.140625" style="1" bestFit="1" customWidth="1"/>
    <col min="10" max="10" width="9.140625" style="1"/>
    <col min="11" max="11" width="13.140625" style="19" bestFit="1" customWidth="1"/>
    <col min="12" max="13" width="9.140625" style="1"/>
    <col min="14" max="14" width="13.140625" style="1" bestFit="1" customWidth="1"/>
    <col min="15" max="15" width="9.140625" style="1"/>
    <col min="16" max="16" width="14.28515625" style="1" bestFit="1" customWidth="1"/>
    <col min="17" max="39" width="9.140625" style="1"/>
  </cols>
  <sheetData>
    <row r="1" spans="1:39" ht="34.5" customHeight="1" x14ac:dyDescent="0.25">
      <c r="A1" s="42" t="s">
        <v>50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39" x14ac:dyDescent="0.25">
      <c r="A2" s="25" t="s">
        <v>83</v>
      </c>
    </row>
    <row r="3" spans="1:39" s="3" customFormat="1" ht="31.5" customHeight="1" x14ac:dyDescent="0.25">
      <c r="A3" s="43" t="s">
        <v>0</v>
      </c>
      <c r="B3" s="38" t="s">
        <v>1</v>
      </c>
      <c r="C3" s="47" t="s">
        <v>2</v>
      </c>
      <c r="D3" s="48"/>
      <c r="E3" s="49"/>
      <c r="F3" s="40" t="s">
        <v>6</v>
      </c>
      <c r="G3" s="56"/>
      <c r="H3" s="56"/>
      <c r="I3" s="56"/>
      <c r="J3" s="56"/>
      <c r="K3" s="56"/>
      <c r="L3" s="4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x14ac:dyDescent="0.25">
      <c r="A4" s="44"/>
      <c r="B4" s="46"/>
      <c r="C4" s="50"/>
      <c r="D4" s="51"/>
      <c r="E4" s="52"/>
      <c r="F4" s="57" t="s">
        <v>7</v>
      </c>
      <c r="G4" s="60" t="s">
        <v>8</v>
      </c>
      <c r="H4" s="61"/>
      <c r="I4" s="61"/>
      <c r="J4" s="61"/>
      <c r="K4" s="61"/>
      <c r="L4" s="62"/>
    </row>
    <row r="5" spans="1:39" ht="299.25" customHeight="1" x14ac:dyDescent="0.25">
      <c r="A5" s="44"/>
      <c r="B5" s="46"/>
      <c r="C5" s="53"/>
      <c r="D5" s="54"/>
      <c r="E5" s="55"/>
      <c r="F5" s="58"/>
      <c r="G5" s="63" t="s">
        <v>9</v>
      </c>
      <c r="H5" s="38" t="s">
        <v>10</v>
      </c>
      <c r="I5" s="38" t="s">
        <v>11</v>
      </c>
      <c r="J5" s="38" t="s">
        <v>12</v>
      </c>
      <c r="K5" s="40" t="s">
        <v>13</v>
      </c>
      <c r="L5" s="41"/>
    </row>
    <row r="6" spans="1:39" ht="31.5" x14ac:dyDescent="0.25">
      <c r="A6" s="45"/>
      <c r="B6" s="39"/>
      <c r="C6" s="5" t="s">
        <v>3</v>
      </c>
      <c r="D6" s="5" t="s">
        <v>4</v>
      </c>
      <c r="E6" s="6" t="s">
        <v>5</v>
      </c>
      <c r="F6" s="59"/>
      <c r="G6" s="64"/>
      <c r="H6" s="39"/>
      <c r="I6" s="39"/>
      <c r="J6" s="39"/>
      <c r="K6" s="14" t="s">
        <v>7</v>
      </c>
      <c r="L6" s="6" t="s">
        <v>14</v>
      </c>
      <c r="P6" s="13"/>
    </row>
    <row r="7" spans="1:39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15">
        <v>6</v>
      </c>
      <c r="G7" s="5">
        <v>7</v>
      </c>
      <c r="H7" s="5">
        <v>8</v>
      </c>
      <c r="I7" s="5">
        <v>9</v>
      </c>
      <c r="J7" s="5">
        <v>10</v>
      </c>
      <c r="K7" s="15">
        <v>11</v>
      </c>
      <c r="L7" s="5">
        <v>12</v>
      </c>
      <c r="P7" s="13"/>
    </row>
    <row r="8" spans="1:39" x14ac:dyDescent="0.25">
      <c r="A8" s="7" t="s">
        <v>15</v>
      </c>
      <c r="B8" s="4">
        <v>100</v>
      </c>
      <c r="C8" s="4" t="s">
        <v>16</v>
      </c>
      <c r="D8" s="4" t="s">
        <v>16</v>
      </c>
      <c r="E8" s="4" t="s">
        <v>16</v>
      </c>
      <c r="F8" s="34">
        <f>G8+H8+I8+J8+K8</f>
        <v>43928960</v>
      </c>
      <c r="G8" s="22">
        <f t="shared" ref="G8:L8" si="0">G12+G13+G14+G15+G16+G17+G18+G20+G21+G25+G26</f>
        <v>37035960</v>
      </c>
      <c r="H8" s="22">
        <f t="shared" si="0"/>
        <v>0</v>
      </c>
      <c r="I8" s="22">
        <f t="shared" si="0"/>
        <v>0</v>
      </c>
      <c r="J8" s="22">
        <f t="shared" si="0"/>
        <v>0</v>
      </c>
      <c r="K8" s="22">
        <f t="shared" si="0"/>
        <v>6893000</v>
      </c>
      <c r="L8" s="22">
        <f t="shared" si="0"/>
        <v>0</v>
      </c>
      <c r="P8" s="13"/>
    </row>
    <row r="9" spans="1:39" x14ac:dyDescent="0.25">
      <c r="A9" s="7" t="s">
        <v>17</v>
      </c>
      <c r="B9" s="4">
        <v>110</v>
      </c>
      <c r="C9" s="4"/>
      <c r="D9" s="4"/>
      <c r="E9" s="4"/>
      <c r="F9" s="34"/>
      <c r="G9" s="22" t="s">
        <v>16</v>
      </c>
      <c r="H9" s="12" t="s">
        <v>16</v>
      </c>
      <c r="I9" s="12" t="s">
        <v>16</v>
      </c>
      <c r="J9" s="12" t="s">
        <v>16</v>
      </c>
      <c r="K9" s="17"/>
      <c r="L9" s="12" t="s">
        <v>16</v>
      </c>
    </row>
    <row r="10" spans="1:39" x14ac:dyDescent="0.25">
      <c r="A10" s="7" t="s">
        <v>18</v>
      </c>
      <c r="B10" s="4">
        <v>120</v>
      </c>
      <c r="C10" s="4"/>
      <c r="D10" s="4"/>
      <c r="E10" s="4"/>
      <c r="F10" s="34"/>
      <c r="G10" s="22"/>
      <c r="H10" s="12" t="s">
        <v>16</v>
      </c>
      <c r="I10" s="12" t="s">
        <v>16</v>
      </c>
      <c r="J10" s="12"/>
      <c r="K10" s="17"/>
      <c r="L10" s="12"/>
    </row>
    <row r="11" spans="1:39" x14ac:dyDescent="0.25">
      <c r="A11" s="7" t="s">
        <v>8</v>
      </c>
      <c r="B11" s="4"/>
      <c r="C11" s="4"/>
      <c r="D11" s="4"/>
      <c r="E11" s="4"/>
      <c r="F11" s="34"/>
      <c r="G11" s="22"/>
      <c r="H11" s="12"/>
      <c r="I11" s="12"/>
      <c r="J11" s="12"/>
      <c r="K11" s="17"/>
      <c r="L11" s="12"/>
    </row>
    <row r="12" spans="1:39" ht="47.25" x14ac:dyDescent="0.25">
      <c r="A12" s="9" t="s">
        <v>48</v>
      </c>
      <c r="B12" s="4"/>
      <c r="C12" s="4"/>
      <c r="D12" s="4">
        <v>130</v>
      </c>
      <c r="E12" s="4" t="s">
        <v>51</v>
      </c>
      <c r="F12" s="34">
        <f>G12+H12+I12+J12+K12</f>
        <v>10613600</v>
      </c>
      <c r="G12" s="22">
        <f>G32+G42+G57+G60+G61+G63+G67+G71+G79+G77</f>
        <v>10613600</v>
      </c>
      <c r="H12" s="12"/>
      <c r="I12" s="12"/>
      <c r="J12" s="12"/>
      <c r="K12" s="17"/>
      <c r="L12" s="12"/>
    </row>
    <row r="13" spans="1:39" ht="48" customHeight="1" x14ac:dyDescent="0.25">
      <c r="A13" s="9" t="s">
        <v>49</v>
      </c>
      <c r="B13" s="4"/>
      <c r="C13" s="4"/>
      <c r="D13" s="4">
        <v>130</v>
      </c>
      <c r="E13" s="4" t="s">
        <v>36</v>
      </c>
      <c r="F13" s="34">
        <f t="shared" ref="F13:F18" si="1">G13+H13+I13+J13+K13</f>
        <v>0</v>
      </c>
      <c r="G13" s="22">
        <f>G33+G43</f>
        <v>0</v>
      </c>
      <c r="H13" s="12"/>
      <c r="I13" s="12"/>
      <c r="J13" s="12"/>
      <c r="K13" s="17"/>
      <c r="L13" s="12"/>
    </row>
    <row r="14" spans="1:39" ht="132" customHeight="1" x14ac:dyDescent="0.25">
      <c r="A14" s="21" t="s">
        <v>63</v>
      </c>
      <c r="B14" s="4"/>
      <c r="C14" s="4"/>
      <c r="D14" s="4">
        <v>130</v>
      </c>
      <c r="E14" s="4" t="s">
        <v>52</v>
      </c>
      <c r="F14" s="34">
        <f t="shared" si="1"/>
        <v>18607980</v>
      </c>
      <c r="G14" s="22">
        <f>G34+G39+G44</f>
        <v>18607980</v>
      </c>
      <c r="H14" s="12"/>
      <c r="I14" s="12"/>
      <c r="J14" s="12"/>
      <c r="K14" s="17"/>
      <c r="L14" s="12"/>
    </row>
    <row r="15" spans="1:39" ht="130.5" customHeight="1" x14ac:dyDescent="0.25">
      <c r="A15" s="21" t="s">
        <v>62</v>
      </c>
      <c r="B15" s="4"/>
      <c r="C15" s="4"/>
      <c r="D15" s="4">
        <v>130</v>
      </c>
      <c r="E15" s="4" t="s">
        <v>53</v>
      </c>
      <c r="F15" s="34">
        <f t="shared" si="1"/>
        <v>4384690</v>
      </c>
      <c r="G15" s="22">
        <f>G35+G40+G45</f>
        <v>4384690</v>
      </c>
      <c r="H15" s="12"/>
      <c r="I15" s="12"/>
      <c r="J15" s="12"/>
      <c r="K15" s="17"/>
      <c r="L15" s="12"/>
    </row>
    <row r="16" spans="1:39" ht="130.5" customHeight="1" x14ac:dyDescent="0.25">
      <c r="A16" s="21" t="s">
        <v>73</v>
      </c>
      <c r="B16" s="4"/>
      <c r="C16" s="4"/>
      <c r="D16" s="4">
        <v>130</v>
      </c>
      <c r="E16" s="4" t="s">
        <v>72</v>
      </c>
      <c r="F16" s="34">
        <f t="shared" si="1"/>
        <v>1149690</v>
      </c>
      <c r="G16" s="22">
        <f>G36+G41+G46</f>
        <v>1149690</v>
      </c>
      <c r="H16" s="12"/>
      <c r="I16" s="12"/>
      <c r="J16" s="12"/>
      <c r="K16" s="17"/>
      <c r="L16" s="12"/>
    </row>
    <row r="17" spans="1:12" ht="161.25" customHeight="1" x14ac:dyDescent="0.25">
      <c r="A17" s="21" t="s">
        <v>61</v>
      </c>
      <c r="B17" s="4"/>
      <c r="C17" s="4"/>
      <c r="D17" s="4">
        <v>130</v>
      </c>
      <c r="E17" s="4" t="s">
        <v>55</v>
      </c>
      <c r="F17" s="34">
        <f>G17+H17+I17+J17+K17</f>
        <v>662000</v>
      </c>
      <c r="G17" s="22">
        <f>G58+G68+G74</f>
        <v>662000</v>
      </c>
      <c r="H17" s="12"/>
      <c r="I17" s="12"/>
      <c r="J17" s="12"/>
      <c r="K17" s="17"/>
      <c r="L17" s="12"/>
    </row>
    <row r="18" spans="1:12" s="1" customFormat="1" ht="126" x14ac:dyDescent="0.25">
      <c r="A18" s="20" t="s">
        <v>60</v>
      </c>
      <c r="B18" s="4"/>
      <c r="C18" s="4"/>
      <c r="D18" s="4">
        <v>130</v>
      </c>
      <c r="E18" s="4" t="s">
        <v>58</v>
      </c>
      <c r="F18" s="34">
        <f t="shared" si="1"/>
        <v>1618000</v>
      </c>
      <c r="G18" s="22">
        <f>G69+G75+G80</f>
        <v>1618000</v>
      </c>
      <c r="H18" s="12"/>
      <c r="I18" s="12"/>
      <c r="J18" s="12"/>
      <c r="K18" s="17"/>
      <c r="L18" s="12"/>
    </row>
    <row r="19" spans="1:12" s="1" customFormat="1" x14ac:dyDescent="0.25">
      <c r="A19" s="9" t="s">
        <v>66</v>
      </c>
      <c r="B19" s="4"/>
      <c r="C19" s="4"/>
      <c r="D19" s="4"/>
      <c r="E19" s="4"/>
      <c r="F19" s="34"/>
      <c r="G19" s="22"/>
      <c r="H19" s="12"/>
      <c r="I19" s="12"/>
      <c r="J19" s="12"/>
      <c r="K19" s="17"/>
      <c r="L19" s="12"/>
    </row>
    <row r="20" spans="1:12" s="1" customFormat="1" x14ac:dyDescent="0.25">
      <c r="A20" s="9" t="s">
        <v>67</v>
      </c>
      <c r="B20" s="4"/>
      <c r="C20" s="4"/>
      <c r="D20" s="4">
        <v>130</v>
      </c>
      <c r="E20" s="4">
        <v>906.13</v>
      </c>
      <c r="F20" s="34">
        <f>G20+H20+I20+J20+K20</f>
        <v>6893000</v>
      </c>
      <c r="G20" s="22"/>
      <c r="H20" s="12"/>
      <c r="I20" s="12"/>
      <c r="J20" s="12"/>
      <c r="K20" s="17">
        <f>K38+K51+K48+K59+K62+K65+K70+K78+K82</f>
        <v>6893000</v>
      </c>
      <c r="L20" s="12"/>
    </row>
    <row r="21" spans="1:12" s="1" customFormat="1" x14ac:dyDescent="0.25">
      <c r="A21" s="9" t="s">
        <v>68</v>
      </c>
      <c r="B21" s="4"/>
      <c r="C21" s="4"/>
      <c r="D21" s="4">
        <v>180</v>
      </c>
      <c r="E21" s="4">
        <v>906.18</v>
      </c>
      <c r="F21" s="34">
        <f>G21+H21+I21+J21+K21</f>
        <v>0</v>
      </c>
      <c r="G21" s="22"/>
      <c r="H21" s="12"/>
      <c r="I21" s="12"/>
      <c r="J21" s="12"/>
      <c r="K21" s="17">
        <f>K66</f>
        <v>0</v>
      </c>
      <c r="L21" s="12"/>
    </row>
    <row r="22" spans="1:12" s="1" customFormat="1" ht="31.5" x14ac:dyDescent="0.25">
      <c r="A22" s="7" t="s">
        <v>19</v>
      </c>
      <c r="B22" s="4">
        <v>130</v>
      </c>
      <c r="C22" s="4"/>
      <c r="D22" s="4"/>
      <c r="E22" s="4"/>
      <c r="F22" s="35"/>
      <c r="G22" s="23" t="s">
        <v>16</v>
      </c>
      <c r="H22" s="4" t="s">
        <v>16</v>
      </c>
      <c r="I22" s="4" t="s">
        <v>16</v>
      </c>
      <c r="J22" s="4" t="s">
        <v>16</v>
      </c>
      <c r="K22" s="16"/>
      <c r="L22" s="4" t="s">
        <v>16</v>
      </c>
    </row>
    <row r="23" spans="1:12" s="1" customFormat="1" ht="47.25" x14ac:dyDescent="0.25">
      <c r="A23" s="8" t="s">
        <v>20</v>
      </c>
      <c r="B23" s="4">
        <v>140</v>
      </c>
      <c r="C23" s="4"/>
      <c r="D23" s="4"/>
      <c r="E23" s="4"/>
      <c r="F23" s="35"/>
      <c r="G23" s="23" t="s">
        <v>16</v>
      </c>
      <c r="H23" s="4" t="s">
        <v>16</v>
      </c>
      <c r="I23" s="4" t="s">
        <v>16</v>
      </c>
      <c r="J23" s="4" t="s">
        <v>16</v>
      </c>
      <c r="K23" s="16"/>
      <c r="L23" s="4" t="s">
        <v>16</v>
      </c>
    </row>
    <row r="24" spans="1:12" s="1" customFormat="1" x14ac:dyDescent="0.25">
      <c r="A24" s="7" t="s">
        <v>21</v>
      </c>
      <c r="B24" s="4">
        <v>150</v>
      </c>
      <c r="C24" s="4"/>
      <c r="D24" s="4">
        <v>180</v>
      </c>
      <c r="E24" s="4"/>
      <c r="F24" s="34">
        <f>H24+I24</f>
        <v>0</v>
      </c>
      <c r="G24" s="23" t="s">
        <v>16</v>
      </c>
      <c r="H24" s="12">
        <f>H25+H26</f>
        <v>0</v>
      </c>
      <c r="I24" s="4"/>
      <c r="J24" s="4" t="s">
        <v>16</v>
      </c>
      <c r="K24" s="16" t="s">
        <v>16</v>
      </c>
      <c r="L24" s="4" t="s">
        <v>16</v>
      </c>
    </row>
    <row r="25" spans="1:12" s="1" customFormat="1" ht="31.5" x14ac:dyDescent="0.25">
      <c r="A25" s="32" t="s">
        <v>64</v>
      </c>
      <c r="B25" s="4"/>
      <c r="C25" s="4"/>
      <c r="D25" s="4">
        <v>180</v>
      </c>
      <c r="E25" s="4" t="s">
        <v>59</v>
      </c>
      <c r="F25" s="34">
        <f>G25+H25+I25+J25+K25</f>
        <v>0</v>
      </c>
      <c r="G25" s="22"/>
      <c r="H25" s="12">
        <f>H37+H47+H64+H81</f>
        <v>0</v>
      </c>
      <c r="I25" s="12"/>
      <c r="J25" s="12"/>
      <c r="K25" s="17"/>
      <c r="L25" s="12"/>
    </row>
    <row r="26" spans="1:12" s="1" customFormat="1" ht="31.5" x14ac:dyDescent="0.25">
      <c r="A26" s="32" t="s">
        <v>78</v>
      </c>
      <c r="B26" s="4"/>
      <c r="C26" s="4"/>
      <c r="D26" s="4">
        <v>180</v>
      </c>
      <c r="E26" s="4" t="s">
        <v>65</v>
      </c>
      <c r="F26" s="34">
        <f>G26+H26+I26+J26+K26</f>
        <v>0</v>
      </c>
      <c r="G26" s="22"/>
      <c r="H26" s="12">
        <f>H76</f>
        <v>0</v>
      </c>
      <c r="I26" s="12"/>
      <c r="J26" s="12"/>
      <c r="K26" s="17"/>
      <c r="L26" s="12"/>
    </row>
    <row r="27" spans="1:12" s="1" customFormat="1" x14ac:dyDescent="0.25">
      <c r="A27" s="7" t="s">
        <v>22</v>
      </c>
      <c r="B27" s="4">
        <v>160</v>
      </c>
      <c r="C27" s="4"/>
      <c r="D27" s="4"/>
      <c r="E27" s="4"/>
      <c r="F27" s="35"/>
      <c r="G27" s="23" t="s">
        <v>16</v>
      </c>
      <c r="H27" s="4" t="s">
        <v>16</v>
      </c>
      <c r="I27" s="4" t="s">
        <v>16</v>
      </c>
      <c r="J27" s="4" t="s">
        <v>16</v>
      </c>
      <c r="K27" s="16"/>
      <c r="L27" s="4"/>
    </row>
    <row r="28" spans="1:12" s="1" customFormat="1" x14ac:dyDescent="0.25">
      <c r="A28" s="7" t="s">
        <v>23</v>
      </c>
      <c r="B28" s="4">
        <v>180</v>
      </c>
      <c r="C28" s="4" t="s">
        <v>16</v>
      </c>
      <c r="D28" s="4" t="s">
        <v>16</v>
      </c>
      <c r="E28" s="4" t="s">
        <v>16</v>
      </c>
      <c r="F28" s="35"/>
      <c r="G28" s="23" t="s">
        <v>16</v>
      </c>
      <c r="H28" s="4" t="s">
        <v>16</v>
      </c>
      <c r="I28" s="4" t="s">
        <v>16</v>
      </c>
      <c r="J28" s="4" t="s">
        <v>16</v>
      </c>
      <c r="K28" s="16"/>
      <c r="L28" s="4" t="s">
        <v>16</v>
      </c>
    </row>
    <row r="29" spans="1:12" s="1" customFormat="1" x14ac:dyDescent="0.25">
      <c r="A29" s="7" t="s">
        <v>24</v>
      </c>
      <c r="B29" s="4">
        <v>200</v>
      </c>
      <c r="C29" s="4" t="s">
        <v>16</v>
      </c>
      <c r="D29" s="4" t="s">
        <v>16</v>
      </c>
      <c r="E29" s="4" t="s">
        <v>16</v>
      </c>
      <c r="F29" s="34">
        <f>G29+H29+I29+J29+K29</f>
        <v>43928960</v>
      </c>
      <c r="G29" s="22">
        <f>G30+G56+G72</f>
        <v>37035960</v>
      </c>
      <c r="H29" s="12">
        <f>H30+H56+H72</f>
        <v>0</v>
      </c>
      <c r="I29" s="12">
        <f>I30+I51+I56+I72</f>
        <v>0</v>
      </c>
      <c r="J29" s="12">
        <f>J30+J51+J56+J72</f>
        <v>0</v>
      </c>
      <c r="K29" s="12">
        <f>K30+K51+K56+K72</f>
        <v>6893000</v>
      </c>
      <c r="L29" s="12">
        <f>L30+L51+L56+L72</f>
        <v>0</v>
      </c>
    </row>
    <row r="30" spans="1:12" s="1" customFormat="1" x14ac:dyDescent="0.25">
      <c r="A30" s="26" t="s">
        <v>25</v>
      </c>
      <c r="B30" s="27">
        <v>210</v>
      </c>
      <c r="C30" s="27"/>
      <c r="D30" s="27">
        <v>210</v>
      </c>
      <c r="E30" s="27"/>
      <c r="F30" s="28">
        <f t="shared" ref="F30:F82" si="2">G30+H30+I30+J30+K30</f>
        <v>34809960</v>
      </c>
      <c r="G30" s="28">
        <f>SUM(G32:G48)</f>
        <v>29800960</v>
      </c>
      <c r="H30" s="29">
        <f>SUM(H32:H48)</f>
        <v>0</v>
      </c>
      <c r="I30" s="29">
        <f>SUM(I32:I45)</f>
        <v>0</v>
      </c>
      <c r="J30" s="29">
        <f>SUM(J32:J45)</f>
        <v>0</v>
      </c>
      <c r="K30" s="29">
        <f>SUM(K32:K48)</f>
        <v>5009000</v>
      </c>
      <c r="L30" s="29">
        <f>SUM(L32:L45)</f>
        <v>0</v>
      </c>
    </row>
    <row r="31" spans="1:12" s="1" customFormat="1" x14ac:dyDescent="0.25">
      <c r="A31" s="9" t="s">
        <v>26</v>
      </c>
      <c r="B31" s="4"/>
      <c r="C31" s="4"/>
      <c r="D31" s="4"/>
      <c r="E31" s="4"/>
      <c r="F31" s="34"/>
      <c r="G31" s="22"/>
      <c r="H31" s="12"/>
      <c r="I31" s="12"/>
      <c r="J31" s="12"/>
      <c r="K31" s="17"/>
      <c r="L31" s="12"/>
    </row>
    <row r="32" spans="1:12" s="1" customFormat="1" x14ac:dyDescent="0.25">
      <c r="A32" s="9" t="s">
        <v>27</v>
      </c>
      <c r="B32" s="4"/>
      <c r="C32" s="4">
        <v>111</v>
      </c>
      <c r="D32" s="4">
        <v>211</v>
      </c>
      <c r="E32" s="4" t="s">
        <v>51</v>
      </c>
      <c r="F32" s="34">
        <f t="shared" si="2"/>
        <v>4396600</v>
      </c>
      <c r="G32" s="22">
        <f>4178900+217700</f>
        <v>4396600</v>
      </c>
      <c r="H32" s="12"/>
      <c r="I32" s="12"/>
      <c r="J32" s="12"/>
      <c r="K32" s="17"/>
      <c r="L32" s="12"/>
    </row>
    <row r="33" spans="1:14" s="1" customFormat="1" x14ac:dyDescent="0.25">
      <c r="A33" s="9" t="s">
        <v>27</v>
      </c>
      <c r="B33" s="4"/>
      <c r="C33" s="4">
        <v>111</v>
      </c>
      <c r="D33" s="4">
        <v>211</v>
      </c>
      <c r="E33" s="4" t="s">
        <v>36</v>
      </c>
      <c r="F33" s="34">
        <f t="shared" si="2"/>
        <v>0</v>
      </c>
      <c r="G33" s="22"/>
      <c r="H33" s="12"/>
      <c r="I33" s="12"/>
      <c r="J33" s="12"/>
      <c r="K33" s="17"/>
      <c r="L33" s="12"/>
    </row>
    <row r="34" spans="1:14" s="1" customFormat="1" x14ac:dyDescent="0.25">
      <c r="A34" s="9" t="s">
        <v>27</v>
      </c>
      <c r="B34" s="4"/>
      <c r="C34" s="4">
        <v>111</v>
      </c>
      <c r="D34" s="4">
        <v>211</v>
      </c>
      <c r="E34" s="4" t="s">
        <v>52</v>
      </c>
      <c r="F34" s="34">
        <f t="shared" si="2"/>
        <v>14528100</v>
      </c>
      <c r="G34" s="22">
        <f>13504800+1023300</f>
        <v>14528100</v>
      </c>
      <c r="H34" s="12"/>
      <c r="I34" s="12"/>
      <c r="J34" s="12"/>
      <c r="K34" s="17"/>
      <c r="L34" s="12"/>
    </row>
    <row r="35" spans="1:14" s="1" customFormat="1" x14ac:dyDescent="0.25">
      <c r="A35" s="9" t="s">
        <v>27</v>
      </c>
      <c r="B35" s="4"/>
      <c r="C35" s="4">
        <v>111</v>
      </c>
      <c r="D35" s="4">
        <v>211</v>
      </c>
      <c r="E35" s="4" t="s">
        <v>53</v>
      </c>
      <c r="F35" s="34">
        <f t="shared" si="2"/>
        <v>3367100</v>
      </c>
      <c r="G35" s="22">
        <v>3367100</v>
      </c>
      <c r="H35" s="12"/>
      <c r="I35" s="12"/>
      <c r="J35" s="12"/>
      <c r="K35" s="17"/>
      <c r="L35" s="12"/>
    </row>
    <row r="36" spans="1:14" s="1" customFormat="1" x14ac:dyDescent="0.25">
      <c r="A36" s="9" t="s">
        <v>27</v>
      </c>
      <c r="B36" s="4"/>
      <c r="C36" s="4">
        <v>111</v>
      </c>
      <c r="D36" s="4">
        <v>211</v>
      </c>
      <c r="E36" s="4" t="s">
        <v>72</v>
      </c>
      <c r="F36" s="34">
        <f>G36+H36+I36+J36+K36</f>
        <v>882500</v>
      </c>
      <c r="G36" s="22">
        <v>882500</v>
      </c>
      <c r="H36" s="12"/>
      <c r="I36" s="12"/>
      <c r="J36" s="12"/>
      <c r="K36" s="17"/>
      <c r="L36" s="12"/>
    </row>
    <row r="37" spans="1:14" s="1" customFormat="1" x14ac:dyDescent="0.25">
      <c r="A37" s="9" t="s">
        <v>27</v>
      </c>
      <c r="B37" s="4"/>
      <c r="C37" s="4">
        <v>111</v>
      </c>
      <c r="D37" s="4">
        <v>211</v>
      </c>
      <c r="E37" s="4" t="s">
        <v>59</v>
      </c>
      <c r="F37" s="34">
        <f t="shared" si="2"/>
        <v>0</v>
      </c>
      <c r="G37" s="22"/>
      <c r="H37" s="22"/>
      <c r="I37" s="12"/>
      <c r="J37" s="12"/>
      <c r="K37" s="17"/>
      <c r="L37" s="12"/>
    </row>
    <row r="38" spans="1:14" s="1" customFormat="1" x14ac:dyDescent="0.25">
      <c r="A38" s="9" t="s">
        <v>27</v>
      </c>
      <c r="B38" s="4"/>
      <c r="C38" s="4">
        <v>111</v>
      </c>
      <c r="D38" s="4">
        <v>211</v>
      </c>
      <c r="E38" s="4">
        <v>906.13</v>
      </c>
      <c r="F38" s="34">
        <f t="shared" si="2"/>
        <v>3847000</v>
      </c>
      <c r="G38" s="22"/>
      <c r="H38" s="12"/>
      <c r="I38" s="12"/>
      <c r="J38" s="12"/>
      <c r="K38" s="17">
        <v>3847000</v>
      </c>
      <c r="L38" s="12"/>
    </row>
    <row r="39" spans="1:14" s="1" customFormat="1" x14ac:dyDescent="0.25">
      <c r="A39" s="9" t="s">
        <v>54</v>
      </c>
      <c r="B39" s="4"/>
      <c r="C39" s="4">
        <v>112</v>
      </c>
      <c r="D39" s="4">
        <v>212</v>
      </c>
      <c r="E39" s="4" t="s">
        <v>52</v>
      </c>
      <c r="F39" s="34">
        <f t="shared" si="2"/>
        <v>1380</v>
      </c>
      <c r="G39" s="22">
        <v>1380</v>
      </c>
      <c r="H39" s="12"/>
      <c r="I39" s="12"/>
      <c r="J39" s="12"/>
      <c r="K39" s="17"/>
      <c r="L39" s="12"/>
    </row>
    <row r="40" spans="1:14" s="1" customFormat="1" x14ac:dyDescent="0.25">
      <c r="A40" s="9" t="s">
        <v>54</v>
      </c>
      <c r="B40" s="4"/>
      <c r="C40" s="4">
        <v>112</v>
      </c>
      <c r="D40" s="4">
        <v>212</v>
      </c>
      <c r="E40" s="4" t="s">
        <v>53</v>
      </c>
      <c r="F40" s="34">
        <f t="shared" si="2"/>
        <v>690</v>
      </c>
      <c r="G40" s="22">
        <v>690</v>
      </c>
      <c r="H40" s="12"/>
      <c r="I40" s="12"/>
      <c r="J40" s="12"/>
      <c r="K40" s="17"/>
      <c r="L40" s="12"/>
    </row>
    <row r="41" spans="1:14" s="1" customFormat="1" x14ac:dyDescent="0.25">
      <c r="A41" s="9" t="s">
        <v>54</v>
      </c>
      <c r="B41" s="4"/>
      <c r="C41" s="4">
        <v>112</v>
      </c>
      <c r="D41" s="4">
        <v>212</v>
      </c>
      <c r="E41" s="4" t="s">
        <v>72</v>
      </c>
      <c r="F41" s="34">
        <f t="shared" si="2"/>
        <v>690</v>
      </c>
      <c r="G41" s="22">
        <v>690</v>
      </c>
      <c r="H41" s="12"/>
      <c r="I41" s="12"/>
      <c r="J41" s="12"/>
      <c r="K41" s="17"/>
      <c r="L41" s="12"/>
    </row>
    <row r="42" spans="1:14" s="1" customFormat="1" x14ac:dyDescent="0.25">
      <c r="A42" s="9" t="s">
        <v>28</v>
      </c>
      <c r="B42" s="4"/>
      <c r="C42" s="4">
        <v>119</v>
      </c>
      <c r="D42" s="4">
        <v>213</v>
      </c>
      <c r="E42" s="4" t="s">
        <v>51</v>
      </c>
      <c r="F42" s="34">
        <f t="shared" si="2"/>
        <v>1262000</v>
      </c>
      <c r="G42" s="22">
        <v>1262000</v>
      </c>
      <c r="H42" s="12"/>
      <c r="I42" s="12"/>
      <c r="J42" s="12"/>
      <c r="K42" s="17"/>
      <c r="L42" s="12"/>
    </row>
    <row r="43" spans="1:14" s="1" customFormat="1" x14ac:dyDescent="0.25">
      <c r="A43" s="9" t="s">
        <v>28</v>
      </c>
      <c r="B43" s="4"/>
      <c r="C43" s="4">
        <v>119</v>
      </c>
      <c r="D43" s="4">
        <v>213</v>
      </c>
      <c r="E43" s="4" t="s">
        <v>36</v>
      </c>
      <c r="F43" s="34">
        <f t="shared" si="2"/>
        <v>0</v>
      </c>
      <c r="G43" s="22"/>
      <c r="H43" s="12"/>
      <c r="I43" s="12"/>
      <c r="J43" s="12"/>
      <c r="K43" s="17"/>
      <c r="L43" s="12"/>
      <c r="N43" s="13"/>
    </row>
    <row r="44" spans="1:14" s="1" customFormat="1" x14ac:dyDescent="0.25">
      <c r="A44" s="9" t="s">
        <v>28</v>
      </c>
      <c r="B44" s="4"/>
      <c r="C44" s="4">
        <v>119</v>
      </c>
      <c r="D44" s="4">
        <v>213</v>
      </c>
      <c r="E44" s="4" t="s">
        <v>52</v>
      </c>
      <c r="F44" s="34">
        <f t="shared" si="2"/>
        <v>4078500</v>
      </c>
      <c r="G44" s="22">
        <v>4078500</v>
      </c>
      <c r="H44" s="12"/>
      <c r="I44" s="12"/>
      <c r="J44" s="12"/>
      <c r="K44" s="17"/>
      <c r="L44" s="12"/>
    </row>
    <row r="45" spans="1:14" s="1" customFormat="1" x14ac:dyDescent="0.25">
      <c r="A45" s="9" t="s">
        <v>28</v>
      </c>
      <c r="B45" s="4"/>
      <c r="C45" s="4">
        <v>119</v>
      </c>
      <c r="D45" s="4">
        <v>213</v>
      </c>
      <c r="E45" s="4" t="s">
        <v>53</v>
      </c>
      <c r="F45" s="34">
        <f t="shared" si="2"/>
        <v>1016900</v>
      </c>
      <c r="G45" s="22">
        <v>1016900</v>
      </c>
      <c r="H45" s="12"/>
      <c r="I45" s="12"/>
      <c r="J45" s="12"/>
      <c r="K45" s="17"/>
      <c r="L45" s="12"/>
    </row>
    <row r="46" spans="1:14" s="1" customFormat="1" x14ac:dyDescent="0.25">
      <c r="A46" s="9" t="s">
        <v>28</v>
      </c>
      <c r="B46" s="4"/>
      <c r="C46" s="4">
        <v>119</v>
      </c>
      <c r="D46" s="4">
        <v>213</v>
      </c>
      <c r="E46" s="4" t="s">
        <v>72</v>
      </c>
      <c r="F46" s="34">
        <f t="shared" si="2"/>
        <v>266500</v>
      </c>
      <c r="G46" s="22">
        <v>266500</v>
      </c>
      <c r="H46" s="12"/>
      <c r="I46" s="12"/>
      <c r="J46" s="12"/>
      <c r="K46" s="17"/>
      <c r="L46" s="12"/>
    </row>
    <row r="47" spans="1:14" s="1" customFormat="1" x14ac:dyDescent="0.25">
      <c r="A47" s="9" t="s">
        <v>28</v>
      </c>
      <c r="B47" s="4"/>
      <c r="C47" s="4">
        <v>119</v>
      </c>
      <c r="D47" s="4">
        <v>213</v>
      </c>
      <c r="E47" s="4" t="s">
        <v>59</v>
      </c>
      <c r="F47" s="34">
        <f t="shared" si="2"/>
        <v>0</v>
      </c>
      <c r="G47" s="22"/>
      <c r="H47" s="22"/>
      <c r="I47" s="12"/>
      <c r="J47" s="12"/>
      <c r="K47" s="17"/>
      <c r="L47" s="12"/>
    </row>
    <row r="48" spans="1:14" s="1" customFormat="1" x14ac:dyDescent="0.25">
      <c r="A48" s="9" t="s">
        <v>28</v>
      </c>
      <c r="B48" s="4"/>
      <c r="C48" s="4">
        <v>119</v>
      </c>
      <c r="D48" s="4">
        <v>213</v>
      </c>
      <c r="E48" s="4" t="s">
        <v>80</v>
      </c>
      <c r="F48" s="34">
        <f t="shared" si="2"/>
        <v>1162000</v>
      </c>
      <c r="G48" s="22"/>
      <c r="H48" s="12"/>
      <c r="I48" s="12"/>
      <c r="J48" s="12"/>
      <c r="K48" s="17">
        <v>1162000</v>
      </c>
      <c r="L48" s="12"/>
    </row>
    <row r="49" spans="1:12" s="1" customFormat="1" x14ac:dyDescent="0.25">
      <c r="A49" s="9" t="s">
        <v>35</v>
      </c>
      <c r="B49" s="4">
        <v>220</v>
      </c>
      <c r="C49" s="4"/>
      <c r="D49" s="4"/>
      <c r="E49" s="4"/>
      <c r="F49" s="34"/>
      <c r="G49" s="22"/>
      <c r="H49" s="12"/>
      <c r="I49" s="12"/>
      <c r="J49" s="12"/>
      <c r="K49" s="17"/>
      <c r="L49" s="12"/>
    </row>
    <row r="50" spans="1:12" s="1" customFormat="1" x14ac:dyDescent="0.25">
      <c r="A50" s="9" t="s">
        <v>26</v>
      </c>
      <c r="B50" s="4"/>
      <c r="C50" s="4"/>
      <c r="D50" s="4"/>
      <c r="E50" s="4"/>
      <c r="F50" s="34"/>
      <c r="G50" s="22"/>
      <c r="H50" s="12"/>
      <c r="I50" s="12"/>
      <c r="J50" s="12"/>
      <c r="K50" s="17"/>
      <c r="L50" s="12"/>
    </row>
    <row r="51" spans="1:12" s="1" customFormat="1" ht="20.25" customHeight="1" x14ac:dyDescent="0.25">
      <c r="A51" s="9" t="s">
        <v>37</v>
      </c>
      <c r="B51" s="4">
        <v>230</v>
      </c>
      <c r="C51" s="4"/>
      <c r="D51" s="4"/>
      <c r="E51" s="4" t="s">
        <v>80</v>
      </c>
      <c r="F51" s="34">
        <f t="shared" si="2"/>
        <v>100000</v>
      </c>
      <c r="G51" s="22"/>
      <c r="H51" s="12"/>
      <c r="I51" s="12">
        <f>I53</f>
        <v>0</v>
      </c>
      <c r="J51" s="12">
        <f>J53</f>
        <v>0</v>
      </c>
      <c r="K51" s="12">
        <f>K53</f>
        <v>100000</v>
      </c>
      <c r="L51" s="12">
        <f>L53</f>
        <v>0</v>
      </c>
    </row>
    <row r="52" spans="1:12" s="1" customFormat="1" x14ac:dyDescent="0.25">
      <c r="A52" s="9" t="s">
        <v>26</v>
      </c>
      <c r="B52" s="4"/>
      <c r="C52" s="4"/>
      <c r="D52" s="4"/>
      <c r="E52" s="4"/>
      <c r="F52" s="34">
        <f t="shared" si="2"/>
        <v>0</v>
      </c>
      <c r="G52" s="22"/>
      <c r="H52" s="12"/>
      <c r="I52" s="12"/>
      <c r="J52" s="12"/>
      <c r="K52" s="17"/>
      <c r="L52" s="12"/>
    </row>
    <row r="53" spans="1:12" s="1" customFormat="1" x14ac:dyDescent="0.25">
      <c r="A53" s="9" t="s">
        <v>74</v>
      </c>
      <c r="B53" s="4"/>
      <c r="C53" s="4">
        <v>852</v>
      </c>
      <c r="D53" s="4">
        <v>290</v>
      </c>
      <c r="E53" s="4" t="s">
        <v>80</v>
      </c>
      <c r="F53" s="34">
        <f>G53+H53+I53+J53+K53</f>
        <v>100000</v>
      </c>
      <c r="G53" s="22">
        <v>0</v>
      </c>
      <c r="H53" s="12"/>
      <c r="I53" s="12"/>
      <c r="J53" s="12"/>
      <c r="K53" s="17">
        <v>100000</v>
      </c>
      <c r="L53" s="12"/>
    </row>
    <row r="54" spans="1:12" s="1" customFormat="1" x14ac:dyDescent="0.25">
      <c r="A54" s="9"/>
      <c r="B54" s="4"/>
      <c r="C54" s="4"/>
      <c r="D54" s="4"/>
      <c r="E54" s="4"/>
      <c r="F54" s="34"/>
      <c r="G54" s="22"/>
      <c r="H54" s="12"/>
      <c r="I54" s="12"/>
      <c r="J54" s="12"/>
      <c r="K54" s="17"/>
      <c r="L54" s="12"/>
    </row>
    <row r="55" spans="1:12" s="1" customFormat="1" x14ac:dyDescent="0.25">
      <c r="A55" s="9" t="s">
        <v>38</v>
      </c>
      <c r="B55" s="4">
        <v>240</v>
      </c>
      <c r="C55" s="4"/>
      <c r="D55" s="4"/>
      <c r="E55" s="4"/>
      <c r="F55" s="34"/>
      <c r="G55" s="22"/>
      <c r="H55" s="12"/>
      <c r="I55" s="12"/>
      <c r="J55" s="12"/>
      <c r="K55" s="17"/>
      <c r="L55" s="12"/>
    </row>
    <row r="56" spans="1:12" s="1" customFormat="1" x14ac:dyDescent="0.25">
      <c r="A56" s="26" t="s">
        <v>39</v>
      </c>
      <c r="B56" s="27">
        <v>260</v>
      </c>
      <c r="C56" s="27"/>
      <c r="D56" s="27"/>
      <c r="E56" s="27"/>
      <c r="F56" s="28">
        <f>G56+H56+I56+J56+K56</f>
        <v>6168000</v>
      </c>
      <c r="G56" s="28">
        <f>SUM(G57:G71)</f>
        <v>4884000</v>
      </c>
      <c r="H56" s="29">
        <f>SUM(H57:H69)</f>
        <v>0</v>
      </c>
      <c r="I56" s="29">
        <f>SUM(I57:I70)</f>
        <v>0</v>
      </c>
      <c r="J56" s="29">
        <f>SUM(J57:J69)</f>
        <v>0</v>
      </c>
      <c r="K56" s="29">
        <f>SUM(K57:K70)</f>
        <v>1284000</v>
      </c>
      <c r="L56" s="29">
        <f>SUM(L57:L69)</f>
        <v>0</v>
      </c>
    </row>
    <row r="57" spans="1:12" s="1" customFormat="1" x14ac:dyDescent="0.25">
      <c r="A57" s="9" t="s">
        <v>29</v>
      </c>
      <c r="B57" s="4"/>
      <c r="C57" s="4">
        <v>244</v>
      </c>
      <c r="D57" s="4">
        <v>221</v>
      </c>
      <c r="E57" s="4" t="s">
        <v>51</v>
      </c>
      <c r="F57" s="34">
        <f t="shared" si="2"/>
        <v>45000</v>
      </c>
      <c r="G57" s="22">
        <v>45000</v>
      </c>
      <c r="H57" s="12"/>
      <c r="I57" s="12"/>
      <c r="J57" s="12"/>
      <c r="K57" s="17"/>
      <c r="L57" s="12"/>
    </row>
    <row r="58" spans="1:12" s="1" customFormat="1" x14ac:dyDescent="0.25">
      <c r="A58" s="9" t="s">
        <v>29</v>
      </c>
      <c r="B58" s="4"/>
      <c r="C58" s="4">
        <v>244</v>
      </c>
      <c r="D58" s="4">
        <v>221</v>
      </c>
      <c r="E58" s="4" t="s">
        <v>55</v>
      </c>
      <c r="F58" s="34">
        <f t="shared" si="2"/>
        <v>60000</v>
      </c>
      <c r="G58" s="22">
        <v>60000</v>
      </c>
      <c r="H58" s="12"/>
      <c r="I58" s="12"/>
      <c r="J58" s="12"/>
      <c r="K58" s="17"/>
      <c r="L58" s="12"/>
    </row>
    <row r="59" spans="1:12" s="1" customFormat="1" x14ac:dyDescent="0.25">
      <c r="A59" s="9" t="s">
        <v>29</v>
      </c>
      <c r="B59" s="4"/>
      <c r="C59" s="4">
        <v>244</v>
      </c>
      <c r="D59" s="4">
        <v>221</v>
      </c>
      <c r="E59" s="4">
        <v>906.13</v>
      </c>
      <c r="F59" s="34">
        <f t="shared" si="2"/>
        <v>33000</v>
      </c>
      <c r="G59" s="22"/>
      <c r="H59" s="12"/>
      <c r="I59" s="12"/>
      <c r="J59" s="12"/>
      <c r="K59" s="17">
        <v>33000</v>
      </c>
      <c r="L59" s="12"/>
    </row>
    <row r="60" spans="1:12" s="1" customFormat="1" x14ac:dyDescent="0.25">
      <c r="A60" s="9" t="s">
        <v>56</v>
      </c>
      <c r="B60" s="4"/>
      <c r="C60" s="4">
        <v>244</v>
      </c>
      <c r="D60" s="4">
        <v>222</v>
      </c>
      <c r="E60" s="4" t="s">
        <v>51</v>
      </c>
      <c r="F60" s="34">
        <f t="shared" si="2"/>
        <v>50000</v>
      </c>
      <c r="G60" s="22">
        <v>50000</v>
      </c>
      <c r="H60" s="12"/>
      <c r="I60" s="12"/>
      <c r="J60" s="12"/>
      <c r="K60" s="17"/>
      <c r="L60" s="12"/>
    </row>
    <row r="61" spans="1:12" s="1" customFormat="1" x14ac:dyDescent="0.25">
      <c r="A61" s="9" t="s">
        <v>57</v>
      </c>
      <c r="B61" s="4"/>
      <c r="C61" s="4">
        <v>244</v>
      </c>
      <c r="D61" s="4">
        <v>223</v>
      </c>
      <c r="E61" s="4" t="s">
        <v>51</v>
      </c>
      <c r="F61" s="34">
        <f t="shared" si="2"/>
        <v>2482800</v>
      </c>
      <c r="G61" s="22">
        <v>2482800</v>
      </c>
      <c r="H61" s="12"/>
      <c r="I61" s="12"/>
      <c r="J61" s="12"/>
      <c r="K61" s="17"/>
      <c r="L61" s="12"/>
    </row>
    <row r="62" spans="1:12" s="1" customFormat="1" x14ac:dyDescent="0.25">
      <c r="A62" s="9" t="s">
        <v>57</v>
      </c>
      <c r="B62" s="4"/>
      <c r="C62" s="4">
        <v>244</v>
      </c>
      <c r="D62" s="4">
        <v>223</v>
      </c>
      <c r="E62" s="4">
        <v>906.13</v>
      </c>
      <c r="F62" s="34">
        <f t="shared" si="2"/>
        <v>191000</v>
      </c>
      <c r="G62" s="22"/>
      <c r="H62" s="12"/>
      <c r="I62" s="12"/>
      <c r="J62" s="12"/>
      <c r="K62" s="17">
        <v>191000</v>
      </c>
      <c r="L62" s="12"/>
    </row>
    <row r="63" spans="1:12" s="1" customFormat="1" x14ac:dyDescent="0.25">
      <c r="A63" s="9" t="s">
        <v>30</v>
      </c>
      <c r="B63" s="4"/>
      <c r="C63" s="4">
        <v>244</v>
      </c>
      <c r="D63" s="4">
        <v>225</v>
      </c>
      <c r="E63" s="4" t="s">
        <v>51</v>
      </c>
      <c r="F63" s="34">
        <f t="shared" si="2"/>
        <v>631700</v>
      </c>
      <c r="G63" s="22">
        <v>631700</v>
      </c>
      <c r="H63" s="12"/>
      <c r="I63" s="12"/>
      <c r="J63" s="12"/>
      <c r="K63" s="17"/>
      <c r="L63" s="12"/>
    </row>
    <row r="64" spans="1:12" s="1" customFormat="1" x14ac:dyDescent="0.25">
      <c r="A64" s="9" t="s">
        <v>30</v>
      </c>
      <c r="B64" s="4"/>
      <c r="C64" s="4">
        <v>244</v>
      </c>
      <c r="D64" s="4">
        <v>225</v>
      </c>
      <c r="E64" s="4" t="s">
        <v>59</v>
      </c>
      <c r="F64" s="34">
        <f>G64+H64+I64+J64+K64</f>
        <v>0</v>
      </c>
      <c r="G64" s="22">
        <v>0</v>
      </c>
      <c r="H64" s="12"/>
      <c r="I64" s="12"/>
      <c r="J64" s="12"/>
      <c r="K64" s="17"/>
      <c r="L64" s="12"/>
    </row>
    <row r="65" spans="1:12" s="1" customFormat="1" x14ac:dyDescent="0.25">
      <c r="A65" s="9" t="s">
        <v>30</v>
      </c>
      <c r="B65" s="4"/>
      <c r="C65" s="4">
        <v>244</v>
      </c>
      <c r="D65" s="4">
        <v>225</v>
      </c>
      <c r="E65" s="4">
        <v>906.13</v>
      </c>
      <c r="F65" s="34">
        <f>G65+H65+I65+J65+K65</f>
        <v>590000</v>
      </c>
      <c r="G65" s="22"/>
      <c r="H65" s="12"/>
      <c r="I65" s="12"/>
      <c r="J65" s="12"/>
      <c r="K65" s="17">
        <v>590000</v>
      </c>
      <c r="L65" s="12"/>
    </row>
    <row r="66" spans="1:12" s="1" customFormat="1" x14ac:dyDescent="0.25">
      <c r="A66" s="9" t="s">
        <v>30</v>
      </c>
      <c r="B66" s="4"/>
      <c r="C66" s="4">
        <v>244</v>
      </c>
      <c r="D66" s="4">
        <v>225</v>
      </c>
      <c r="E66" s="4">
        <v>906.18</v>
      </c>
      <c r="F66" s="34">
        <f>G66+H66+I66+J66+K66</f>
        <v>0</v>
      </c>
      <c r="G66" s="22"/>
      <c r="H66" s="12"/>
      <c r="I66" s="12"/>
      <c r="J66" s="12"/>
      <c r="K66" s="17"/>
      <c r="L66" s="12"/>
    </row>
    <row r="67" spans="1:12" s="1" customFormat="1" x14ac:dyDescent="0.25">
      <c r="A67" s="9" t="s">
        <v>31</v>
      </c>
      <c r="B67" s="4"/>
      <c r="C67" s="4">
        <v>244</v>
      </c>
      <c r="D67" s="4">
        <v>226</v>
      </c>
      <c r="E67" s="4" t="s">
        <v>51</v>
      </c>
      <c r="F67" s="34">
        <f t="shared" si="2"/>
        <v>1280500</v>
      </c>
      <c r="G67" s="22">
        <v>1280500</v>
      </c>
      <c r="H67" s="12"/>
      <c r="I67" s="12"/>
      <c r="J67" s="12"/>
      <c r="K67" s="17"/>
      <c r="L67" s="12"/>
    </row>
    <row r="68" spans="1:12" s="1" customFormat="1" x14ac:dyDescent="0.25">
      <c r="A68" s="9" t="s">
        <v>31</v>
      </c>
      <c r="B68" s="4"/>
      <c r="C68" s="4">
        <v>244</v>
      </c>
      <c r="D68" s="4">
        <v>226</v>
      </c>
      <c r="E68" s="4" t="s">
        <v>55</v>
      </c>
      <c r="F68" s="34">
        <f t="shared" si="2"/>
        <v>61000</v>
      </c>
      <c r="G68" s="22">
        <v>61000</v>
      </c>
      <c r="H68" s="12"/>
      <c r="I68" s="12"/>
      <c r="J68" s="12"/>
      <c r="K68" s="17"/>
      <c r="L68" s="12"/>
    </row>
    <row r="69" spans="1:12" s="1" customFormat="1" x14ac:dyDescent="0.25">
      <c r="A69" s="9" t="s">
        <v>31</v>
      </c>
      <c r="B69" s="4"/>
      <c r="C69" s="4">
        <v>244</v>
      </c>
      <c r="D69" s="4">
        <v>226</v>
      </c>
      <c r="E69" s="4" t="s">
        <v>58</v>
      </c>
      <c r="F69" s="34">
        <f t="shared" si="2"/>
        <v>223000</v>
      </c>
      <c r="G69" s="22">
        <v>223000</v>
      </c>
      <c r="H69" s="12"/>
      <c r="I69" s="12"/>
      <c r="J69" s="12"/>
      <c r="K69" s="17"/>
      <c r="L69" s="12"/>
    </row>
    <row r="70" spans="1:12" s="1" customFormat="1" x14ac:dyDescent="0.25">
      <c r="A70" s="9" t="s">
        <v>31</v>
      </c>
      <c r="B70" s="4"/>
      <c r="C70" s="4">
        <v>244</v>
      </c>
      <c r="D70" s="4">
        <v>226</v>
      </c>
      <c r="E70" s="4">
        <v>906.13</v>
      </c>
      <c r="F70" s="34">
        <f t="shared" si="2"/>
        <v>470000</v>
      </c>
      <c r="G70" s="22"/>
      <c r="H70" s="12"/>
      <c r="I70" s="12"/>
      <c r="J70" s="12"/>
      <c r="K70" s="17">
        <v>470000</v>
      </c>
      <c r="L70" s="12"/>
    </row>
    <row r="71" spans="1:12" s="1" customFormat="1" x14ac:dyDescent="0.25">
      <c r="A71" s="9" t="s">
        <v>81</v>
      </c>
      <c r="B71" s="4"/>
      <c r="C71" s="4">
        <v>244</v>
      </c>
      <c r="D71" s="4">
        <v>290</v>
      </c>
      <c r="E71" s="4" t="s">
        <v>51</v>
      </c>
      <c r="F71" s="34">
        <f t="shared" si="2"/>
        <v>50000</v>
      </c>
      <c r="G71" s="22">
        <v>50000</v>
      </c>
      <c r="H71" s="12"/>
      <c r="I71" s="12"/>
      <c r="J71" s="12"/>
      <c r="K71" s="17"/>
      <c r="L71" s="12"/>
    </row>
    <row r="72" spans="1:12" s="1" customFormat="1" x14ac:dyDescent="0.25">
      <c r="A72" s="26" t="s">
        <v>32</v>
      </c>
      <c r="B72" s="27"/>
      <c r="C72" s="27"/>
      <c r="D72" s="27"/>
      <c r="E72" s="27"/>
      <c r="F72" s="28">
        <f t="shared" si="2"/>
        <v>2851000</v>
      </c>
      <c r="G72" s="28">
        <f t="shared" ref="G72:L72" si="3">SUM(G74:G82)</f>
        <v>2351000</v>
      </c>
      <c r="H72" s="29">
        <f t="shared" si="3"/>
        <v>0</v>
      </c>
      <c r="I72" s="29">
        <f t="shared" si="3"/>
        <v>0</v>
      </c>
      <c r="J72" s="29">
        <f t="shared" si="3"/>
        <v>0</v>
      </c>
      <c r="K72" s="29">
        <f t="shared" si="3"/>
        <v>500000</v>
      </c>
      <c r="L72" s="29">
        <f t="shared" si="3"/>
        <v>0</v>
      </c>
    </row>
    <row r="73" spans="1:12" s="1" customFormat="1" x14ac:dyDescent="0.25">
      <c r="A73" s="9" t="s">
        <v>26</v>
      </c>
      <c r="B73" s="4"/>
      <c r="C73" s="4"/>
      <c r="D73" s="4"/>
      <c r="E73" s="4"/>
      <c r="F73" s="34"/>
      <c r="G73" s="22"/>
      <c r="H73" s="12"/>
      <c r="I73" s="12"/>
      <c r="J73" s="12"/>
      <c r="K73" s="17"/>
      <c r="L73" s="12"/>
    </row>
    <row r="74" spans="1:12" s="1" customFormat="1" x14ac:dyDescent="0.25">
      <c r="A74" s="9" t="s">
        <v>33</v>
      </c>
      <c r="B74" s="4"/>
      <c r="C74" s="4">
        <v>244</v>
      </c>
      <c r="D74" s="4">
        <v>310</v>
      </c>
      <c r="E74" s="4" t="s">
        <v>55</v>
      </c>
      <c r="F74" s="34">
        <f t="shared" si="2"/>
        <v>541000</v>
      </c>
      <c r="G74" s="22">
        <v>541000</v>
      </c>
      <c r="H74" s="12"/>
      <c r="I74" s="12"/>
      <c r="J74" s="12"/>
      <c r="K74" s="17"/>
      <c r="L74" s="12"/>
    </row>
    <row r="75" spans="1:12" s="1" customFormat="1" x14ac:dyDescent="0.25">
      <c r="A75" s="9" t="s">
        <v>33</v>
      </c>
      <c r="B75" s="4"/>
      <c r="C75" s="4">
        <v>244</v>
      </c>
      <c r="D75" s="4">
        <v>310</v>
      </c>
      <c r="E75" s="4" t="s">
        <v>58</v>
      </c>
      <c r="F75" s="34">
        <f t="shared" si="2"/>
        <v>1385000</v>
      </c>
      <c r="G75" s="22">
        <v>1385000</v>
      </c>
      <c r="H75" s="12"/>
      <c r="I75" s="12"/>
      <c r="J75" s="12"/>
      <c r="K75" s="17"/>
      <c r="L75" s="12"/>
    </row>
    <row r="76" spans="1:12" s="1" customFormat="1" ht="18" customHeight="1" x14ac:dyDescent="0.25">
      <c r="A76" s="37" t="s">
        <v>76</v>
      </c>
      <c r="B76" s="4"/>
      <c r="C76" s="4">
        <v>244</v>
      </c>
      <c r="D76" s="16">
        <v>310</v>
      </c>
      <c r="E76" s="16" t="s">
        <v>65</v>
      </c>
      <c r="F76" s="34">
        <f>G76+H76+I76+J76+K76</f>
        <v>0</v>
      </c>
      <c r="G76" s="22"/>
      <c r="H76" s="12"/>
      <c r="I76" s="12"/>
      <c r="J76" s="12"/>
      <c r="K76" s="17"/>
      <c r="L76" s="12"/>
    </row>
    <row r="77" spans="1:12" s="1" customFormat="1" x14ac:dyDescent="0.25">
      <c r="A77" s="9" t="s">
        <v>33</v>
      </c>
      <c r="B77" s="4"/>
      <c r="C77" s="4">
        <v>244</v>
      </c>
      <c r="D77" s="4">
        <v>310</v>
      </c>
      <c r="E77" s="4" t="s">
        <v>51</v>
      </c>
      <c r="F77" s="34">
        <f>G77+H77+I77+J77+K77</f>
        <v>0</v>
      </c>
      <c r="G77" s="22"/>
      <c r="H77" s="12"/>
      <c r="I77" s="12"/>
      <c r="J77" s="12"/>
      <c r="K77" s="17"/>
      <c r="L77" s="12"/>
    </row>
    <row r="78" spans="1:12" s="1" customFormat="1" x14ac:dyDescent="0.25">
      <c r="A78" s="9" t="s">
        <v>33</v>
      </c>
      <c r="B78" s="4"/>
      <c r="C78" s="4">
        <v>244</v>
      </c>
      <c r="D78" s="4">
        <v>310</v>
      </c>
      <c r="E78" s="4">
        <v>906.13</v>
      </c>
      <c r="F78" s="34">
        <f>G78+H78+I78+J78+K78</f>
        <v>100000</v>
      </c>
      <c r="G78" s="22"/>
      <c r="H78" s="12"/>
      <c r="I78" s="12"/>
      <c r="J78" s="12"/>
      <c r="K78" s="17">
        <v>100000</v>
      </c>
      <c r="L78" s="12"/>
    </row>
    <row r="79" spans="1:12" s="1" customFormat="1" ht="18" customHeight="1" x14ac:dyDescent="0.25">
      <c r="A79" s="9" t="s">
        <v>34</v>
      </c>
      <c r="B79" s="4"/>
      <c r="C79" s="4">
        <v>244</v>
      </c>
      <c r="D79" s="4">
        <v>340</v>
      </c>
      <c r="E79" s="4" t="s">
        <v>51</v>
      </c>
      <c r="F79" s="34">
        <f t="shared" si="2"/>
        <v>415000</v>
      </c>
      <c r="G79" s="22">
        <v>415000</v>
      </c>
      <c r="H79" s="12"/>
      <c r="I79" s="12"/>
      <c r="J79" s="12"/>
      <c r="K79" s="17"/>
      <c r="L79" s="12"/>
    </row>
    <row r="80" spans="1:12" s="1" customFormat="1" ht="18" customHeight="1" x14ac:dyDescent="0.25">
      <c r="A80" s="9" t="s">
        <v>34</v>
      </c>
      <c r="B80" s="4"/>
      <c r="C80" s="4">
        <v>244</v>
      </c>
      <c r="D80" s="4">
        <v>340</v>
      </c>
      <c r="E80" s="4" t="s">
        <v>58</v>
      </c>
      <c r="F80" s="34">
        <f t="shared" si="2"/>
        <v>10000</v>
      </c>
      <c r="G80" s="22">
        <v>10000</v>
      </c>
      <c r="H80" s="12"/>
      <c r="I80" s="12"/>
      <c r="J80" s="12"/>
      <c r="K80" s="17"/>
      <c r="L80" s="12"/>
    </row>
    <row r="81" spans="1:12" s="1" customFormat="1" ht="18" customHeight="1" x14ac:dyDescent="0.25">
      <c r="A81" s="9" t="s">
        <v>34</v>
      </c>
      <c r="B81" s="4"/>
      <c r="C81" s="4">
        <v>244</v>
      </c>
      <c r="D81" s="4">
        <v>340</v>
      </c>
      <c r="E81" s="4" t="s">
        <v>59</v>
      </c>
      <c r="F81" s="34">
        <f t="shared" si="2"/>
        <v>0</v>
      </c>
      <c r="G81" s="22">
        <v>0</v>
      </c>
      <c r="H81" s="22"/>
      <c r="I81" s="12"/>
      <c r="J81" s="12"/>
      <c r="K81" s="17"/>
      <c r="L81" s="12"/>
    </row>
    <row r="82" spans="1:12" s="1" customFormat="1" ht="18" customHeight="1" x14ac:dyDescent="0.25">
      <c r="A82" s="9" t="s">
        <v>34</v>
      </c>
      <c r="B82" s="4"/>
      <c r="C82" s="4">
        <v>244</v>
      </c>
      <c r="D82" s="4">
        <v>340</v>
      </c>
      <c r="E82" s="4">
        <v>906.13</v>
      </c>
      <c r="F82" s="34">
        <f t="shared" si="2"/>
        <v>400000</v>
      </c>
      <c r="G82" s="22"/>
      <c r="H82" s="12"/>
      <c r="I82" s="12"/>
      <c r="J82" s="12"/>
      <c r="K82" s="17">
        <v>400000</v>
      </c>
      <c r="L82" s="12"/>
    </row>
    <row r="83" spans="1:12" s="1" customFormat="1" x14ac:dyDescent="0.25">
      <c r="A83" s="7" t="s">
        <v>40</v>
      </c>
      <c r="B83" s="4">
        <v>300</v>
      </c>
      <c r="C83" s="4" t="s">
        <v>16</v>
      </c>
      <c r="D83" s="4" t="s">
        <v>16</v>
      </c>
      <c r="E83" s="4" t="s">
        <v>16</v>
      </c>
      <c r="F83" s="34"/>
      <c r="G83" s="22"/>
      <c r="H83" s="12"/>
      <c r="I83" s="12"/>
      <c r="J83" s="12"/>
      <c r="K83" s="17"/>
      <c r="L83" s="12"/>
    </row>
    <row r="84" spans="1:12" s="1" customFormat="1" ht="47.25" x14ac:dyDescent="0.25">
      <c r="A84" s="8" t="s">
        <v>41</v>
      </c>
      <c r="B84" s="4">
        <v>310</v>
      </c>
      <c r="C84" s="4"/>
      <c r="D84" s="4"/>
      <c r="E84" s="4"/>
      <c r="F84" s="34"/>
      <c r="G84" s="22"/>
      <c r="H84" s="12"/>
      <c r="I84" s="12"/>
      <c r="J84" s="12"/>
      <c r="K84" s="17"/>
      <c r="L84" s="12"/>
    </row>
    <row r="85" spans="1:12" s="1" customFormat="1" x14ac:dyDescent="0.25">
      <c r="A85" s="7" t="s">
        <v>42</v>
      </c>
      <c r="B85" s="4">
        <v>320</v>
      </c>
      <c r="C85" s="4"/>
      <c r="D85" s="4"/>
      <c r="E85" s="4"/>
      <c r="F85" s="34"/>
      <c r="G85" s="22"/>
      <c r="H85" s="12"/>
      <c r="I85" s="12"/>
      <c r="J85" s="12"/>
      <c r="K85" s="17"/>
      <c r="L85" s="12"/>
    </row>
    <row r="86" spans="1:12" s="1" customFormat="1" x14ac:dyDescent="0.25">
      <c r="A86" s="7" t="s">
        <v>43</v>
      </c>
      <c r="B86" s="4">
        <v>400</v>
      </c>
      <c r="C86" s="4"/>
      <c r="D86" s="4"/>
      <c r="E86" s="4"/>
      <c r="F86" s="34"/>
      <c r="G86" s="22"/>
      <c r="H86" s="12"/>
      <c r="I86" s="12"/>
      <c r="J86" s="12"/>
      <c r="K86" s="17"/>
      <c r="L86" s="12"/>
    </row>
    <row r="87" spans="1:12" s="1" customFormat="1" ht="33" customHeight="1" x14ac:dyDescent="0.25">
      <c r="A87" s="8" t="s">
        <v>44</v>
      </c>
      <c r="B87" s="4">
        <v>410</v>
      </c>
      <c r="C87" s="4"/>
      <c r="D87" s="4"/>
      <c r="E87" s="4"/>
      <c r="F87" s="34"/>
      <c r="G87" s="22"/>
      <c r="H87" s="12"/>
      <c r="I87" s="12"/>
      <c r="J87" s="12"/>
      <c r="K87" s="17"/>
      <c r="L87" s="12"/>
    </row>
    <row r="88" spans="1:12" s="1" customFormat="1" x14ac:dyDescent="0.25">
      <c r="A88" s="7" t="s">
        <v>45</v>
      </c>
      <c r="B88" s="4">
        <v>420</v>
      </c>
      <c r="C88" s="4"/>
      <c r="D88" s="4"/>
      <c r="E88" s="4"/>
      <c r="F88" s="34"/>
      <c r="G88" s="22"/>
      <c r="H88" s="12"/>
      <c r="I88" s="12"/>
      <c r="J88" s="12"/>
      <c r="K88" s="17"/>
      <c r="L88" s="12"/>
    </row>
    <row r="89" spans="1:12" s="1" customFormat="1" x14ac:dyDescent="0.25">
      <c r="A89" s="7" t="s">
        <v>46</v>
      </c>
      <c r="B89" s="4">
        <v>500</v>
      </c>
      <c r="C89" s="4" t="s">
        <v>16</v>
      </c>
      <c r="D89" s="4" t="s">
        <v>16</v>
      </c>
      <c r="E89" s="4" t="s">
        <v>16</v>
      </c>
      <c r="F89" s="34"/>
      <c r="G89" s="22"/>
      <c r="H89" s="12"/>
      <c r="I89" s="12"/>
      <c r="J89" s="12"/>
      <c r="K89" s="17"/>
      <c r="L89" s="12"/>
    </row>
    <row r="90" spans="1:12" s="1" customFormat="1" x14ac:dyDescent="0.25">
      <c r="A90" s="7" t="s">
        <v>47</v>
      </c>
      <c r="B90" s="4">
        <v>600</v>
      </c>
      <c r="C90" s="4" t="s">
        <v>16</v>
      </c>
      <c r="D90" s="4" t="s">
        <v>16</v>
      </c>
      <c r="E90" s="4" t="s">
        <v>16</v>
      </c>
      <c r="F90" s="34"/>
      <c r="G90" s="22"/>
      <c r="H90" s="12"/>
      <c r="I90" s="12"/>
      <c r="J90" s="12"/>
      <c r="K90" s="17"/>
      <c r="L90" s="12"/>
    </row>
    <row r="91" spans="1:12" s="1" customFormat="1" ht="46.5" customHeight="1" x14ac:dyDescent="0.25">
      <c r="A91" s="10"/>
      <c r="F91" s="36"/>
      <c r="G91" s="24"/>
      <c r="H91" s="13"/>
      <c r="I91" s="13"/>
      <c r="J91" s="13"/>
      <c r="K91" s="18"/>
      <c r="L91" s="13"/>
    </row>
    <row r="92" spans="1:12" s="1" customFormat="1" x14ac:dyDescent="0.25">
      <c r="A92" s="30" t="s">
        <v>71</v>
      </c>
      <c r="B92" s="31"/>
      <c r="C92" s="31" t="s">
        <v>77</v>
      </c>
      <c r="D92" s="31"/>
      <c r="F92" s="36"/>
      <c r="G92" s="24"/>
      <c r="H92" s="13"/>
      <c r="I92" s="13"/>
      <c r="J92" s="13"/>
      <c r="K92" s="18"/>
      <c r="L92" s="13"/>
    </row>
    <row r="93" spans="1:12" s="1" customFormat="1" x14ac:dyDescent="0.25">
      <c r="A93" s="10"/>
      <c r="F93" s="36"/>
      <c r="G93" s="24"/>
      <c r="H93" s="13"/>
      <c r="I93" s="13"/>
      <c r="J93" s="13"/>
      <c r="K93" s="18"/>
      <c r="L93" s="13"/>
    </row>
    <row r="94" spans="1:12" s="1" customFormat="1" ht="37.5" customHeight="1" x14ac:dyDescent="0.25">
      <c r="A94" s="10"/>
      <c r="F94" s="36"/>
      <c r="G94" s="24"/>
      <c r="H94" s="13"/>
      <c r="I94" s="13"/>
      <c r="J94" s="13"/>
      <c r="K94" s="18"/>
      <c r="L94" s="13"/>
    </row>
    <row r="95" spans="1:12" s="1" customFormat="1" x14ac:dyDescent="0.25">
      <c r="A95" s="30" t="s">
        <v>69</v>
      </c>
      <c r="B95" s="31"/>
      <c r="C95" s="31" t="s">
        <v>70</v>
      </c>
      <c r="D95" s="31"/>
      <c r="F95" s="36"/>
      <c r="G95" s="24"/>
      <c r="H95" s="13"/>
      <c r="I95" s="13"/>
      <c r="J95" s="13"/>
      <c r="K95" s="18"/>
      <c r="L95" s="13"/>
    </row>
    <row r="96" spans="1:12" s="1" customFormat="1" x14ac:dyDescent="0.25">
      <c r="A96" s="10"/>
      <c r="F96" s="36"/>
      <c r="G96" s="24"/>
      <c r="H96" s="13"/>
      <c r="I96" s="13"/>
      <c r="J96" s="13"/>
      <c r="K96" s="18"/>
      <c r="L96" s="13"/>
    </row>
    <row r="97" spans="1:12" s="1" customFormat="1" x14ac:dyDescent="0.25">
      <c r="A97" s="10"/>
      <c r="F97" s="36"/>
      <c r="G97" s="24"/>
      <c r="H97" s="13"/>
      <c r="I97" s="13"/>
      <c r="J97" s="13"/>
      <c r="K97" s="18"/>
      <c r="L97" s="13"/>
    </row>
    <row r="98" spans="1:12" s="1" customFormat="1" x14ac:dyDescent="0.25">
      <c r="A98" s="10"/>
      <c r="F98" s="36"/>
      <c r="G98" s="24"/>
      <c r="H98" s="13"/>
      <c r="I98" s="13"/>
      <c r="J98" s="13"/>
      <c r="K98" s="18"/>
      <c r="L98" s="13"/>
    </row>
    <row r="99" spans="1:12" s="1" customFormat="1" x14ac:dyDescent="0.25">
      <c r="A99" s="10"/>
      <c r="F99" s="36"/>
      <c r="G99" s="24"/>
      <c r="H99" s="13"/>
      <c r="I99" s="13"/>
      <c r="J99" s="13"/>
      <c r="K99" s="18"/>
      <c r="L99" s="13"/>
    </row>
    <row r="100" spans="1:12" s="1" customFormat="1" x14ac:dyDescent="0.25">
      <c r="A100" s="10"/>
      <c r="F100" s="36"/>
      <c r="G100" s="24"/>
      <c r="H100" s="13"/>
      <c r="I100" s="13"/>
      <c r="J100" s="13"/>
      <c r="K100" s="18"/>
      <c r="L100" s="13"/>
    </row>
    <row r="101" spans="1:12" s="1" customFormat="1" x14ac:dyDescent="0.25">
      <c r="A101" s="10"/>
      <c r="F101" s="36"/>
      <c r="G101" s="24"/>
      <c r="H101" s="13"/>
      <c r="I101" s="13"/>
      <c r="J101" s="13"/>
      <c r="K101" s="18"/>
      <c r="L101" s="13"/>
    </row>
    <row r="102" spans="1:12" s="1" customFormat="1" x14ac:dyDescent="0.25">
      <c r="A102" s="10"/>
      <c r="F102" s="36"/>
      <c r="G102" s="24"/>
      <c r="H102" s="13"/>
      <c r="I102" s="13"/>
      <c r="J102" s="13"/>
      <c r="K102" s="18"/>
      <c r="L102" s="13"/>
    </row>
    <row r="103" spans="1:12" s="1" customFormat="1" x14ac:dyDescent="0.25">
      <c r="A103" s="10"/>
      <c r="F103" s="36"/>
      <c r="G103" s="24"/>
      <c r="H103" s="13"/>
      <c r="I103" s="13"/>
      <c r="J103" s="13"/>
      <c r="K103" s="18"/>
      <c r="L103" s="13"/>
    </row>
    <row r="104" spans="1:12" s="1" customFormat="1" x14ac:dyDescent="0.25">
      <c r="A104" s="10"/>
      <c r="F104" s="36"/>
      <c r="G104" s="24"/>
      <c r="H104" s="13"/>
      <c r="I104" s="13"/>
      <c r="J104" s="13"/>
      <c r="K104" s="18"/>
      <c r="L104" s="13"/>
    </row>
    <row r="105" spans="1:12" s="1" customFormat="1" x14ac:dyDescent="0.25">
      <c r="A105" s="10"/>
      <c r="F105" s="36"/>
      <c r="G105" s="24"/>
      <c r="H105" s="13"/>
      <c r="I105" s="13"/>
      <c r="J105" s="13"/>
      <c r="K105" s="18"/>
      <c r="L105" s="13"/>
    </row>
    <row r="106" spans="1:12" s="1" customFormat="1" x14ac:dyDescent="0.25">
      <c r="A106" s="10"/>
      <c r="F106" s="36"/>
      <c r="G106" s="24"/>
      <c r="H106" s="13"/>
      <c r="I106" s="13"/>
      <c r="J106" s="13"/>
      <c r="K106" s="18"/>
      <c r="L106" s="13"/>
    </row>
    <row r="107" spans="1:12" s="1" customFormat="1" x14ac:dyDescent="0.25">
      <c r="A107" s="10"/>
      <c r="F107" s="36"/>
      <c r="G107" s="24"/>
      <c r="H107" s="13"/>
      <c r="I107" s="13"/>
      <c r="J107" s="13"/>
      <c r="K107" s="18"/>
      <c r="L107" s="13"/>
    </row>
    <row r="108" spans="1:12" s="1" customFormat="1" x14ac:dyDescent="0.25">
      <c r="A108" s="10"/>
      <c r="F108" s="36"/>
      <c r="G108" s="24"/>
      <c r="H108" s="13"/>
      <c r="I108" s="13"/>
      <c r="J108" s="13"/>
      <c r="K108" s="18"/>
      <c r="L108" s="13"/>
    </row>
    <row r="109" spans="1:12" s="1" customFormat="1" x14ac:dyDescent="0.25">
      <c r="A109" s="10"/>
      <c r="F109" s="36"/>
      <c r="G109" s="24"/>
      <c r="H109" s="13"/>
      <c r="I109" s="13"/>
      <c r="J109" s="13"/>
      <c r="K109" s="18"/>
      <c r="L109" s="13"/>
    </row>
    <row r="110" spans="1:12" s="1" customFormat="1" x14ac:dyDescent="0.25">
      <c r="A110" s="10"/>
      <c r="F110" s="36"/>
      <c r="G110" s="24"/>
      <c r="H110" s="13"/>
      <c r="I110" s="13"/>
      <c r="J110" s="13"/>
      <c r="K110" s="18"/>
      <c r="L110" s="13"/>
    </row>
    <row r="111" spans="1:12" s="1" customFormat="1" x14ac:dyDescent="0.25">
      <c r="A111" s="10"/>
      <c r="F111" s="36"/>
      <c r="G111" s="24"/>
      <c r="H111" s="13"/>
      <c r="I111" s="13"/>
      <c r="J111" s="13"/>
      <c r="K111" s="18"/>
      <c r="L111" s="13"/>
    </row>
    <row r="112" spans="1:12" s="1" customFormat="1" x14ac:dyDescent="0.25">
      <c r="A112" s="10"/>
      <c r="F112" s="36"/>
      <c r="G112" s="24"/>
      <c r="H112" s="13"/>
      <c r="I112" s="13"/>
      <c r="J112" s="13"/>
      <c r="K112" s="18"/>
      <c r="L112" s="13"/>
    </row>
    <row r="113" spans="1:12" s="1" customFormat="1" x14ac:dyDescent="0.25">
      <c r="A113" s="10"/>
      <c r="F113" s="36"/>
      <c r="G113" s="24"/>
      <c r="H113" s="13"/>
      <c r="I113" s="13"/>
      <c r="J113" s="13"/>
      <c r="K113" s="18"/>
      <c r="L113" s="13"/>
    </row>
    <row r="114" spans="1:12" s="1" customFormat="1" x14ac:dyDescent="0.25">
      <c r="A114" s="10"/>
      <c r="F114" s="36"/>
      <c r="G114" s="24"/>
      <c r="H114" s="13"/>
      <c r="I114" s="13"/>
      <c r="J114" s="13"/>
      <c r="K114" s="18"/>
      <c r="L114" s="13"/>
    </row>
    <row r="115" spans="1:12" s="1" customFormat="1" x14ac:dyDescent="0.25">
      <c r="A115" s="10"/>
      <c r="F115" s="36"/>
      <c r="G115" s="24"/>
      <c r="H115" s="13"/>
      <c r="I115" s="13"/>
      <c r="J115" s="13"/>
      <c r="K115" s="18"/>
      <c r="L115" s="13"/>
    </row>
    <row r="116" spans="1:12" s="1" customFormat="1" x14ac:dyDescent="0.25">
      <c r="A116" s="10"/>
      <c r="F116" s="36"/>
      <c r="G116" s="24"/>
      <c r="H116" s="13"/>
      <c r="I116" s="13"/>
      <c r="J116" s="13"/>
      <c r="K116" s="18"/>
      <c r="L116" s="13"/>
    </row>
    <row r="117" spans="1:12" s="1" customFormat="1" x14ac:dyDescent="0.25">
      <c r="A117" s="10"/>
      <c r="F117" s="36"/>
      <c r="G117" s="24"/>
      <c r="H117" s="13"/>
      <c r="I117" s="13"/>
      <c r="J117" s="13"/>
      <c r="K117" s="18"/>
      <c r="L117" s="13"/>
    </row>
    <row r="118" spans="1:12" s="1" customFormat="1" x14ac:dyDescent="0.25">
      <c r="A118" s="10"/>
      <c r="F118" s="36"/>
      <c r="G118" s="24"/>
      <c r="H118" s="13"/>
      <c r="I118" s="13"/>
      <c r="J118" s="13"/>
      <c r="K118" s="18"/>
      <c r="L118" s="13"/>
    </row>
    <row r="119" spans="1:12" s="1" customFormat="1" x14ac:dyDescent="0.25">
      <c r="A119" s="10"/>
      <c r="F119" s="36"/>
      <c r="G119" s="24"/>
      <c r="H119" s="13"/>
      <c r="I119" s="13"/>
      <c r="J119" s="13"/>
      <c r="K119" s="18"/>
      <c r="L119" s="13"/>
    </row>
    <row r="120" spans="1:12" s="1" customFormat="1" x14ac:dyDescent="0.25">
      <c r="A120" s="10"/>
      <c r="F120" s="36"/>
      <c r="G120" s="24"/>
      <c r="H120" s="13"/>
      <c r="I120" s="13"/>
      <c r="J120" s="13"/>
      <c r="K120" s="18"/>
      <c r="L120" s="13"/>
    </row>
    <row r="121" spans="1:12" s="1" customFormat="1" x14ac:dyDescent="0.25">
      <c r="A121" s="10"/>
      <c r="F121" s="36"/>
      <c r="G121" s="24"/>
      <c r="H121" s="13"/>
      <c r="I121" s="13"/>
      <c r="J121" s="13"/>
      <c r="K121" s="18"/>
      <c r="L121" s="13"/>
    </row>
    <row r="122" spans="1:12" s="1" customFormat="1" x14ac:dyDescent="0.25">
      <c r="A122" s="10"/>
      <c r="F122" s="33"/>
      <c r="G122" s="25"/>
      <c r="K122" s="19"/>
    </row>
    <row r="123" spans="1:12" s="1" customFormat="1" x14ac:dyDescent="0.25">
      <c r="A123" s="10"/>
      <c r="F123" s="33"/>
      <c r="G123" s="25"/>
      <c r="K123" s="19"/>
    </row>
    <row r="124" spans="1:12" s="1" customFormat="1" x14ac:dyDescent="0.25">
      <c r="A124" s="10"/>
      <c r="F124" s="33"/>
      <c r="G124" s="25"/>
      <c r="K124" s="19"/>
    </row>
    <row r="125" spans="1:12" s="1" customFormat="1" x14ac:dyDescent="0.25">
      <c r="A125" s="10"/>
      <c r="F125" s="33"/>
      <c r="G125" s="25"/>
      <c r="K125" s="19"/>
    </row>
    <row r="126" spans="1:12" s="1" customFormat="1" x14ac:dyDescent="0.25">
      <c r="A126" s="10"/>
      <c r="F126" s="33"/>
      <c r="G126" s="25"/>
      <c r="K126" s="19"/>
    </row>
    <row r="127" spans="1:12" s="1" customFormat="1" x14ac:dyDescent="0.25">
      <c r="A127" s="10"/>
      <c r="F127" s="33"/>
      <c r="G127" s="25"/>
      <c r="K127" s="19"/>
    </row>
    <row r="128" spans="1:12" s="1" customFormat="1" x14ac:dyDescent="0.25">
      <c r="A128" s="10"/>
      <c r="F128" s="33"/>
      <c r="G128" s="25"/>
      <c r="K128" s="19"/>
    </row>
    <row r="129" spans="1:11" s="1" customFormat="1" x14ac:dyDescent="0.25">
      <c r="A129" s="10"/>
      <c r="F129" s="33"/>
      <c r="G129" s="25"/>
      <c r="K129" s="19"/>
    </row>
    <row r="130" spans="1:11" s="1" customFormat="1" x14ac:dyDescent="0.25">
      <c r="A130" s="10"/>
      <c r="F130" s="33"/>
      <c r="G130" s="25"/>
      <c r="K130" s="19"/>
    </row>
    <row r="131" spans="1:11" s="1" customFormat="1" x14ac:dyDescent="0.25">
      <c r="A131" s="10"/>
      <c r="F131" s="33"/>
      <c r="G131" s="25"/>
      <c r="K131" s="19"/>
    </row>
    <row r="132" spans="1:11" s="1" customFormat="1" x14ac:dyDescent="0.25">
      <c r="A132" s="10"/>
      <c r="F132" s="33"/>
      <c r="G132" s="25"/>
      <c r="K132" s="19"/>
    </row>
    <row r="133" spans="1:11" s="1" customFormat="1" x14ac:dyDescent="0.25">
      <c r="A133" s="10"/>
      <c r="F133" s="33"/>
      <c r="G133" s="25"/>
      <c r="K133" s="19"/>
    </row>
    <row r="134" spans="1:11" s="1" customFormat="1" x14ac:dyDescent="0.25">
      <c r="A134" s="10"/>
      <c r="F134" s="33"/>
      <c r="G134" s="25"/>
      <c r="K134" s="19"/>
    </row>
    <row r="135" spans="1:11" s="1" customFormat="1" x14ac:dyDescent="0.25">
      <c r="A135" s="10"/>
      <c r="F135" s="33"/>
      <c r="G135" s="25"/>
      <c r="K135" s="19"/>
    </row>
    <row r="136" spans="1:11" s="1" customFormat="1" x14ac:dyDescent="0.25">
      <c r="A136" s="10"/>
      <c r="F136" s="33"/>
      <c r="G136" s="25"/>
      <c r="K136" s="19"/>
    </row>
    <row r="137" spans="1:11" s="1" customFormat="1" x14ac:dyDescent="0.25">
      <c r="A137" s="10"/>
      <c r="F137" s="33"/>
      <c r="G137" s="25"/>
      <c r="K137" s="19"/>
    </row>
    <row r="138" spans="1:11" s="1" customFormat="1" x14ac:dyDescent="0.25">
      <c r="A138" s="10"/>
      <c r="F138" s="33"/>
      <c r="G138" s="25"/>
      <c r="K138" s="19"/>
    </row>
    <row r="139" spans="1:11" s="1" customFormat="1" x14ac:dyDescent="0.25">
      <c r="A139" s="10"/>
      <c r="F139" s="33"/>
      <c r="G139" s="25"/>
      <c r="K139" s="19"/>
    </row>
    <row r="140" spans="1:11" s="1" customFormat="1" x14ac:dyDescent="0.25">
      <c r="A140" s="10"/>
      <c r="F140" s="33"/>
      <c r="G140" s="25"/>
      <c r="K140" s="19"/>
    </row>
    <row r="141" spans="1:11" s="1" customFormat="1" x14ac:dyDescent="0.25">
      <c r="A141" s="10"/>
      <c r="F141" s="33"/>
      <c r="G141" s="25"/>
      <c r="K141" s="19"/>
    </row>
    <row r="142" spans="1:11" s="1" customFormat="1" x14ac:dyDescent="0.25">
      <c r="A142" s="10"/>
      <c r="F142" s="33"/>
      <c r="G142" s="25"/>
      <c r="K142" s="19"/>
    </row>
    <row r="143" spans="1:11" s="1" customFormat="1" x14ac:dyDescent="0.25">
      <c r="A143" s="10"/>
      <c r="F143" s="33"/>
      <c r="G143" s="25"/>
      <c r="K143" s="19"/>
    </row>
    <row r="144" spans="1:11" s="1" customFormat="1" x14ac:dyDescent="0.25">
      <c r="A144" s="10"/>
      <c r="F144" s="33"/>
      <c r="G144" s="25"/>
      <c r="K144" s="19"/>
    </row>
    <row r="145" spans="1:11" s="1" customFormat="1" x14ac:dyDescent="0.25">
      <c r="A145" s="10"/>
      <c r="F145" s="33"/>
      <c r="G145" s="25"/>
      <c r="K145" s="19"/>
    </row>
    <row r="146" spans="1:11" s="1" customFormat="1" x14ac:dyDescent="0.25">
      <c r="A146" s="10"/>
      <c r="F146" s="33"/>
      <c r="G146" s="25"/>
      <c r="K146" s="19"/>
    </row>
    <row r="147" spans="1:11" s="1" customFormat="1" x14ac:dyDescent="0.25">
      <c r="A147" s="10"/>
      <c r="F147" s="33"/>
      <c r="G147" s="25"/>
      <c r="K147" s="19"/>
    </row>
    <row r="148" spans="1:11" s="1" customFormat="1" x14ac:dyDescent="0.25">
      <c r="A148" s="10"/>
      <c r="F148" s="33"/>
      <c r="G148" s="25"/>
      <c r="K148" s="19"/>
    </row>
    <row r="149" spans="1:11" s="1" customFormat="1" x14ac:dyDescent="0.25">
      <c r="A149" s="10"/>
      <c r="F149" s="33"/>
      <c r="G149" s="25"/>
      <c r="K149" s="19"/>
    </row>
    <row r="150" spans="1:11" s="1" customFormat="1" x14ac:dyDescent="0.25">
      <c r="A150" s="10"/>
      <c r="F150" s="33"/>
      <c r="G150" s="25"/>
      <c r="K150" s="19"/>
    </row>
    <row r="151" spans="1:11" s="1" customFormat="1" x14ac:dyDescent="0.25">
      <c r="A151" s="10"/>
      <c r="F151" s="33"/>
      <c r="G151" s="25"/>
      <c r="K151" s="19"/>
    </row>
    <row r="152" spans="1:11" s="1" customFormat="1" x14ac:dyDescent="0.25">
      <c r="A152" s="10"/>
      <c r="F152" s="33"/>
      <c r="G152" s="25"/>
      <c r="K152" s="19"/>
    </row>
    <row r="153" spans="1:11" s="1" customFormat="1" x14ac:dyDescent="0.25">
      <c r="A153" s="10"/>
      <c r="F153" s="33"/>
      <c r="G153" s="25"/>
      <c r="K153" s="19"/>
    </row>
    <row r="154" spans="1:11" s="1" customFormat="1" x14ac:dyDescent="0.25">
      <c r="A154" s="10"/>
      <c r="F154" s="33"/>
      <c r="G154" s="25"/>
      <c r="K154" s="19"/>
    </row>
    <row r="155" spans="1:11" s="1" customFormat="1" x14ac:dyDescent="0.25">
      <c r="A155" s="10"/>
      <c r="F155" s="33"/>
      <c r="G155" s="25"/>
      <c r="K155" s="19"/>
    </row>
    <row r="156" spans="1:11" s="1" customFormat="1" x14ac:dyDescent="0.25">
      <c r="A156" s="10"/>
      <c r="F156" s="33"/>
      <c r="G156" s="25"/>
      <c r="K156" s="19"/>
    </row>
    <row r="157" spans="1:11" s="1" customFormat="1" x14ac:dyDescent="0.25">
      <c r="A157" s="10"/>
      <c r="F157" s="33"/>
      <c r="G157" s="25"/>
      <c r="K157" s="19"/>
    </row>
    <row r="158" spans="1:11" s="1" customFormat="1" x14ac:dyDescent="0.25">
      <c r="A158" s="10"/>
      <c r="F158" s="33"/>
      <c r="G158" s="25"/>
      <c r="K158" s="19"/>
    </row>
    <row r="159" spans="1:11" s="1" customFormat="1" x14ac:dyDescent="0.25">
      <c r="A159" s="10"/>
      <c r="F159" s="33"/>
      <c r="G159" s="25"/>
      <c r="K159" s="19"/>
    </row>
    <row r="160" spans="1:11" s="1" customFormat="1" x14ac:dyDescent="0.25">
      <c r="A160" s="10"/>
      <c r="F160" s="33"/>
      <c r="G160" s="25"/>
      <c r="K160" s="19"/>
    </row>
    <row r="161" spans="1:11" s="1" customFormat="1" x14ac:dyDescent="0.25">
      <c r="A161" s="10"/>
      <c r="F161" s="33"/>
      <c r="G161" s="25"/>
      <c r="K161" s="19"/>
    </row>
    <row r="162" spans="1:11" s="1" customFormat="1" x14ac:dyDescent="0.25">
      <c r="A162" s="10"/>
      <c r="F162" s="33"/>
      <c r="G162" s="25"/>
      <c r="K162" s="19"/>
    </row>
    <row r="163" spans="1:11" s="1" customFormat="1" x14ac:dyDescent="0.25">
      <c r="A163" s="10"/>
      <c r="F163" s="33"/>
      <c r="G163" s="25"/>
      <c r="K163" s="19"/>
    </row>
    <row r="164" spans="1:11" s="1" customFormat="1" x14ac:dyDescent="0.25">
      <c r="A164" s="10"/>
      <c r="F164" s="33"/>
      <c r="G164" s="25"/>
      <c r="K164" s="19"/>
    </row>
    <row r="165" spans="1:11" s="1" customFormat="1" x14ac:dyDescent="0.25">
      <c r="A165" s="10"/>
      <c r="F165" s="33"/>
      <c r="G165" s="25"/>
      <c r="K165" s="19"/>
    </row>
    <row r="166" spans="1:11" s="1" customFormat="1" x14ac:dyDescent="0.25">
      <c r="A166" s="10"/>
      <c r="F166" s="33"/>
      <c r="G166" s="25"/>
      <c r="K166" s="19"/>
    </row>
    <row r="167" spans="1:11" s="1" customFormat="1" x14ac:dyDescent="0.25">
      <c r="A167" s="10"/>
      <c r="F167" s="33"/>
      <c r="G167" s="25"/>
      <c r="K167" s="19"/>
    </row>
    <row r="168" spans="1:11" s="1" customFormat="1" x14ac:dyDescent="0.25">
      <c r="A168" s="10"/>
      <c r="F168" s="33"/>
      <c r="G168" s="25"/>
      <c r="K168" s="19"/>
    </row>
    <row r="169" spans="1:11" s="1" customFormat="1" x14ac:dyDescent="0.25">
      <c r="A169" s="10"/>
      <c r="F169" s="33"/>
      <c r="G169" s="25"/>
      <c r="K169" s="19"/>
    </row>
    <row r="170" spans="1:11" s="1" customFormat="1" x14ac:dyDescent="0.25">
      <c r="A170" s="10"/>
      <c r="F170" s="33"/>
      <c r="G170" s="25"/>
      <c r="K170" s="19"/>
    </row>
    <row r="171" spans="1:11" s="1" customFormat="1" x14ac:dyDescent="0.25">
      <c r="A171" s="10"/>
      <c r="F171" s="33"/>
      <c r="G171" s="25"/>
      <c r="K171" s="19"/>
    </row>
    <row r="172" spans="1:11" s="1" customFormat="1" x14ac:dyDescent="0.25">
      <c r="A172" s="10"/>
      <c r="F172" s="33"/>
      <c r="G172" s="25"/>
      <c r="K172" s="19"/>
    </row>
    <row r="173" spans="1:11" s="1" customFormat="1" x14ac:dyDescent="0.25">
      <c r="A173" s="10"/>
      <c r="F173" s="33"/>
      <c r="G173" s="25"/>
      <c r="K173" s="19"/>
    </row>
    <row r="174" spans="1:11" s="1" customFormat="1" x14ac:dyDescent="0.25">
      <c r="A174" s="10"/>
      <c r="F174" s="33"/>
      <c r="G174" s="25"/>
      <c r="K174" s="19"/>
    </row>
    <row r="175" spans="1:11" s="1" customFormat="1" x14ac:dyDescent="0.25">
      <c r="A175" s="10"/>
      <c r="F175" s="33"/>
      <c r="G175" s="25"/>
      <c r="K175" s="19"/>
    </row>
    <row r="176" spans="1:11" s="1" customFormat="1" x14ac:dyDescent="0.25">
      <c r="A176" s="10"/>
      <c r="F176" s="33"/>
      <c r="G176" s="25"/>
      <c r="K176" s="19"/>
    </row>
    <row r="177" spans="1:11" s="1" customFormat="1" x14ac:dyDescent="0.25">
      <c r="A177" s="10"/>
      <c r="F177" s="33"/>
      <c r="G177" s="25"/>
      <c r="K177" s="19"/>
    </row>
    <row r="178" spans="1:11" s="1" customFormat="1" x14ac:dyDescent="0.25">
      <c r="A178" s="10"/>
      <c r="F178" s="33"/>
      <c r="G178" s="25"/>
      <c r="K178" s="19"/>
    </row>
    <row r="179" spans="1:11" s="1" customFormat="1" x14ac:dyDescent="0.25">
      <c r="A179" s="10"/>
      <c r="F179" s="33"/>
      <c r="G179" s="25"/>
      <c r="K179" s="19"/>
    </row>
    <row r="180" spans="1:11" s="1" customFormat="1" x14ac:dyDescent="0.25">
      <c r="A180" s="10"/>
      <c r="F180" s="33"/>
      <c r="G180" s="25"/>
      <c r="K180" s="19"/>
    </row>
    <row r="181" spans="1:11" s="1" customFormat="1" x14ac:dyDescent="0.25">
      <c r="A181" s="10"/>
      <c r="F181" s="33"/>
      <c r="G181" s="25"/>
      <c r="K181" s="19"/>
    </row>
    <row r="182" spans="1:11" s="1" customFormat="1" x14ac:dyDescent="0.25">
      <c r="A182" s="10"/>
      <c r="F182" s="33"/>
      <c r="G182" s="25"/>
      <c r="K182" s="19"/>
    </row>
    <row r="183" spans="1:11" s="1" customFormat="1" x14ac:dyDescent="0.25">
      <c r="A183" s="10"/>
      <c r="F183" s="33"/>
      <c r="G183" s="25"/>
      <c r="K183" s="19"/>
    </row>
    <row r="184" spans="1:11" s="1" customFormat="1" x14ac:dyDescent="0.25">
      <c r="A184" s="10"/>
      <c r="F184" s="33"/>
      <c r="G184" s="25"/>
      <c r="K184" s="19"/>
    </row>
    <row r="185" spans="1:11" s="1" customFormat="1" x14ac:dyDescent="0.25">
      <c r="A185" s="10"/>
      <c r="F185" s="33"/>
      <c r="G185" s="25"/>
      <c r="K185" s="19"/>
    </row>
    <row r="186" spans="1:11" s="1" customFormat="1" x14ac:dyDescent="0.25">
      <c r="A186" s="10"/>
      <c r="F186" s="33"/>
      <c r="G186" s="25"/>
      <c r="K186" s="19"/>
    </row>
    <row r="187" spans="1:11" s="1" customFormat="1" x14ac:dyDescent="0.25">
      <c r="A187" s="10"/>
      <c r="F187" s="33"/>
      <c r="G187" s="25"/>
      <c r="K187" s="19"/>
    </row>
    <row r="188" spans="1:11" s="1" customFormat="1" x14ac:dyDescent="0.25">
      <c r="A188" s="10"/>
      <c r="F188" s="33"/>
      <c r="G188" s="25"/>
      <c r="K188" s="19"/>
    </row>
    <row r="189" spans="1:11" s="1" customFormat="1" x14ac:dyDescent="0.25">
      <c r="A189" s="10"/>
      <c r="F189" s="33"/>
      <c r="G189" s="25"/>
      <c r="K189" s="19"/>
    </row>
    <row r="190" spans="1:11" s="1" customFormat="1" x14ac:dyDescent="0.25">
      <c r="A190" s="10"/>
      <c r="F190" s="33"/>
      <c r="G190" s="25"/>
      <c r="K190" s="19"/>
    </row>
    <row r="191" spans="1:11" s="1" customFormat="1" x14ac:dyDescent="0.25">
      <c r="A191" s="10"/>
      <c r="F191" s="33"/>
      <c r="G191" s="25"/>
      <c r="K191" s="19"/>
    </row>
    <row r="192" spans="1:11" s="1" customFormat="1" x14ac:dyDescent="0.25">
      <c r="A192" s="10"/>
      <c r="F192" s="33"/>
      <c r="G192" s="25"/>
      <c r="K192" s="19"/>
    </row>
    <row r="193" spans="1:11" s="1" customFormat="1" x14ac:dyDescent="0.25">
      <c r="A193" s="10"/>
      <c r="F193" s="33"/>
      <c r="G193" s="25"/>
      <c r="K193" s="19"/>
    </row>
    <row r="194" spans="1:11" s="1" customFormat="1" x14ac:dyDescent="0.25">
      <c r="A194" s="10"/>
      <c r="F194" s="33"/>
      <c r="G194" s="25"/>
      <c r="K194" s="19"/>
    </row>
    <row r="195" spans="1:11" s="1" customFormat="1" x14ac:dyDescent="0.25">
      <c r="A195" s="10"/>
      <c r="F195" s="33"/>
      <c r="G195" s="25"/>
      <c r="K195" s="19"/>
    </row>
    <row r="196" spans="1:11" s="1" customFormat="1" x14ac:dyDescent="0.25">
      <c r="A196" s="10"/>
      <c r="F196" s="33"/>
      <c r="G196" s="25"/>
      <c r="K196" s="19"/>
    </row>
    <row r="197" spans="1:11" s="1" customFormat="1" x14ac:dyDescent="0.25">
      <c r="A197" s="10"/>
      <c r="F197" s="33"/>
      <c r="G197" s="25"/>
      <c r="K197" s="19"/>
    </row>
    <row r="198" spans="1:11" s="1" customFormat="1" x14ac:dyDescent="0.25">
      <c r="A198" s="10"/>
      <c r="F198" s="33"/>
      <c r="G198" s="25"/>
      <c r="K198" s="19"/>
    </row>
    <row r="199" spans="1:11" s="1" customFormat="1" x14ac:dyDescent="0.25">
      <c r="A199" s="10"/>
      <c r="F199" s="33"/>
      <c r="G199" s="25"/>
      <c r="K199" s="19"/>
    </row>
    <row r="200" spans="1:11" s="1" customFormat="1" x14ac:dyDescent="0.25">
      <c r="A200" s="10"/>
      <c r="F200" s="33"/>
      <c r="G200" s="25"/>
      <c r="K200" s="19"/>
    </row>
    <row r="201" spans="1:11" s="1" customFormat="1" x14ac:dyDescent="0.25">
      <c r="A201" s="10"/>
      <c r="F201" s="33"/>
      <c r="G201" s="25"/>
      <c r="K201" s="19"/>
    </row>
    <row r="202" spans="1:11" s="1" customFormat="1" x14ac:dyDescent="0.25">
      <c r="A202" s="10"/>
      <c r="F202" s="33"/>
      <c r="G202" s="25"/>
      <c r="K202" s="19"/>
    </row>
    <row r="203" spans="1:11" s="1" customFormat="1" x14ac:dyDescent="0.25">
      <c r="A203" s="10"/>
      <c r="F203" s="33"/>
      <c r="G203" s="25"/>
      <c r="K203" s="19"/>
    </row>
    <row r="204" spans="1:11" s="1" customFormat="1" x14ac:dyDescent="0.25">
      <c r="A204" s="10"/>
      <c r="F204" s="33"/>
      <c r="G204" s="25"/>
      <c r="K204" s="19"/>
    </row>
    <row r="205" spans="1:11" s="1" customFormat="1" x14ac:dyDescent="0.25">
      <c r="A205" s="10"/>
      <c r="F205" s="33"/>
      <c r="G205" s="25"/>
      <c r="K205" s="19"/>
    </row>
    <row r="206" spans="1:11" s="1" customFormat="1" x14ac:dyDescent="0.25">
      <c r="A206" s="10"/>
      <c r="F206" s="33"/>
      <c r="G206" s="25"/>
      <c r="K206" s="19"/>
    </row>
    <row r="207" spans="1:11" s="1" customFormat="1" x14ac:dyDescent="0.25">
      <c r="A207" s="10"/>
      <c r="F207" s="33"/>
      <c r="G207" s="25"/>
      <c r="K207" s="19"/>
    </row>
    <row r="208" spans="1:11" s="1" customFormat="1" x14ac:dyDescent="0.25">
      <c r="A208" s="10"/>
      <c r="F208" s="33"/>
      <c r="G208" s="25"/>
      <c r="K208" s="19"/>
    </row>
    <row r="209" spans="1:11" s="1" customFormat="1" x14ac:dyDescent="0.25">
      <c r="A209" s="10"/>
      <c r="F209" s="33"/>
      <c r="G209" s="25"/>
      <c r="K209" s="19"/>
    </row>
    <row r="210" spans="1:11" s="1" customFormat="1" x14ac:dyDescent="0.25">
      <c r="A210" s="10"/>
      <c r="F210" s="33"/>
      <c r="G210" s="25"/>
      <c r="K210" s="19"/>
    </row>
    <row r="211" spans="1:11" s="1" customFormat="1" x14ac:dyDescent="0.25">
      <c r="A211" s="10"/>
      <c r="F211" s="33"/>
      <c r="G211" s="25"/>
      <c r="K211" s="19"/>
    </row>
    <row r="212" spans="1:11" s="1" customFormat="1" x14ac:dyDescent="0.25">
      <c r="A212" s="10"/>
      <c r="F212" s="33"/>
      <c r="G212" s="25"/>
      <c r="K212" s="19"/>
    </row>
    <row r="213" spans="1:11" s="1" customFormat="1" x14ac:dyDescent="0.25">
      <c r="A213" s="10"/>
      <c r="F213" s="33"/>
      <c r="G213" s="25"/>
      <c r="K213" s="19"/>
    </row>
    <row r="214" spans="1:11" s="1" customFormat="1" x14ac:dyDescent="0.25">
      <c r="A214" s="10"/>
      <c r="F214" s="33"/>
      <c r="G214" s="25"/>
      <c r="K214" s="19"/>
    </row>
    <row r="215" spans="1:11" s="1" customFormat="1" x14ac:dyDescent="0.25">
      <c r="A215" s="10"/>
      <c r="F215" s="33"/>
      <c r="G215" s="25"/>
      <c r="K215" s="19"/>
    </row>
    <row r="216" spans="1:11" s="1" customFormat="1" x14ac:dyDescent="0.25">
      <c r="A216" s="10"/>
      <c r="F216" s="33"/>
      <c r="G216" s="25"/>
      <c r="K216" s="19"/>
    </row>
    <row r="217" spans="1:11" s="1" customFormat="1" x14ac:dyDescent="0.25">
      <c r="A217" s="10"/>
      <c r="F217" s="33"/>
      <c r="G217" s="25"/>
      <c r="K217" s="19"/>
    </row>
    <row r="218" spans="1:11" s="1" customFormat="1" x14ac:dyDescent="0.25">
      <c r="A218" s="10"/>
      <c r="F218" s="33"/>
      <c r="G218" s="25"/>
      <c r="K218" s="19"/>
    </row>
    <row r="219" spans="1:11" s="1" customFormat="1" x14ac:dyDescent="0.25">
      <c r="A219" s="10"/>
      <c r="F219" s="33"/>
      <c r="G219" s="25"/>
      <c r="K219" s="19"/>
    </row>
    <row r="220" spans="1:11" s="1" customFormat="1" x14ac:dyDescent="0.25">
      <c r="A220" s="10"/>
      <c r="F220" s="33"/>
      <c r="G220" s="25"/>
      <c r="K220" s="19"/>
    </row>
    <row r="221" spans="1:11" s="1" customFormat="1" x14ac:dyDescent="0.25">
      <c r="A221" s="10"/>
      <c r="F221" s="33"/>
      <c r="G221" s="25"/>
      <c r="K221" s="19"/>
    </row>
    <row r="222" spans="1:11" s="1" customFormat="1" x14ac:dyDescent="0.25">
      <c r="A222" s="10"/>
      <c r="F222" s="33"/>
      <c r="G222" s="25"/>
      <c r="K222" s="19"/>
    </row>
    <row r="223" spans="1:11" s="1" customFormat="1" x14ac:dyDescent="0.25">
      <c r="A223" s="10"/>
      <c r="F223" s="33"/>
      <c r="G223" s="25"/>
      <c r="K223" s="19"/>
    </row>
    <row r="224" spans="1:11" s="1" customFormat="1" x14ac:dyDescent="0.25">
      <c r="A224" s="10"/>
      <c r="F224" s="33"/>
      <c r="G224" s="25"/>
      <c r="K224" s="19"/>
    </row>
    <row r="225" spans="1:11" s="1" customFormat="1" x14ac:dyDescent="0.25">
      <c r="A225" s="10"/>
      <c r="F225" s="33"/>
      <c r="G225" s="25"/>
      <c r="K225" s="19"/>
    </row>
    <row r="226" spans="1:11" s="1" customFormat="1" x14ac:dyDescent="0.25">
      <c r="A226" s="10"/>
      <c r="F226" s="33"/>
      <c r="G226" s="25"/>
      <c r="K226" s="19"/>
    </row>
    <row r="227" spans="1:11" s="1" customFormat="1" x14ac:dyDescent="0.25">
      <c r="A227" s="10"/>
      <c r="F227" s="33"/>
      <c r="G227" s="25"/>
      <c r="K227" s="19"/>
    </row>
    <row r="228" spans="1:11" s="1" customFormat="1" x14ac:dyDescent="0.25">
      <c r="A228" s="10"/>
      <c r="F228" s="33"/>
      <c r="G228" s="25"/>
      <c r="K228" s="19"/>
    </row>
    <row r="229" spans="1:11" s="1" customFormat="1" x14ac:dyDescent="0.25">
      <c r="A229" s="10"/>
      <c r="F229" s="33"/>
      <c r="G229" s="25"/>
      <c r="K229" s="19"/>
    </row>
    <row r="230" spans="1:11" s="1" customFormat="1" x14ac:dyDescent="0.25">
      <c r="A230" s="10"/>
      <c r="F230" s="33"/>
      <c r="G230" s="25"/>
      <c r="K230" s="19"/>
    </row>
    <row r="231" spans="1:11" s="1" customFormat="1" x14ac:dyDescent="0.25">
      <c r="A231" s="10"/>
      <c r="F231" s="33"/>
      <c r="G231" s="25"/>
      <c r="K231" s="19"/>
    </row>
    <row r="232" spans="1:11" s="1" customFormat="1" x14ac:dyDescent="0.25">
      <c r="A232" s="10"/>
      <c r="F232" s="33"/>
      <c r="G232" s="25"/>
      <c r="K232" s="19"/>
    </row>
    <row r="233" spans="1:11" s="1" customFormat="1" x14ac:dyDescent="0.25">
      <c r="A233" s="10"/>
      <c r="F233" s="33"/>
      <c r="G233" s="25"/>
      <c r="K233" s="19"/>
    </row>
    <row r="234" spans="1:11" s="1" customFormat="1" x14ac:dyDescent="0.25">
      <c r="A234" s="10"/>
      <c r="F234" s="33"/>
      <c r="G234" s="25"/>
      <c r="K234" s="19"/>
    </row>
    <row r="235" spans="1:11" s="1" customFormat="1" x14ac:dyDescent="0.25">
      <c r="A235" s="10"/>
      <c r="F235" s="33"/>
      <c r="G235" s="25"/>
      <c r="K235" s="19"/>
    </row>
    <row r="236" spans="1:11" s="1" customFormat="1" x14ac:dyDescent="0.25">
      <c r="A236" s="10"/>
      <c r="F236" s="33"/>
      <c r="G236" s="25"/>
      <c r="K236" s="19"/>
    </row>
    <row r="237" spans="1:11" s="1" customFormat="1" x14ac:dyDescent="0.25">
      <c r="A237" s="10"/>
      <c r="F237" s="33"/>
      <c r="G237" s="25"/>
      <c r="K237" s="19"/>
    </row>
    <row r="238" spans="1:11" s="1" customFormat="1" x14ac:dyDescent="0.25">
      <c r="A238" s="10"/>
      <c r="F238" s="33"/>
      <c r="G238" s="25"/>
      <c r="K238" s="19"/>
    </row>
    <row r="239" spans="1:11" s="1" customFormat="1" x14ac:dyDescent="0.25">
      <c r="A239" s="10"/>
      <c r="F239" s="33"/>
      <c r="G239" s="25"/>
      <c r="K239" s="19"/>
    </row>
    <row r="240" spans="1:11" s="1" customFormat="1" x14ac:dyDescent="0.25">
      <c r="A240" s="10"/>
      <c r="F240" s="33"/>
      <c r="G240" s="25"/>
      <c r="K240" s="19"/>
    </row>
    <row r="241" spans="1:11" s="1" customFormat="1" x14ac:dyDescent="0.25">
      <c r="A241" s="10"/>
      <c r="F241" s="33"/>
      <c r="G241" s="25"/>
      <c r="K241" s="19"/>
    </row>
    <row r="242" spans="1:11" s="1" customFormat="1" x14ac:dyDescent="0.25">
      <c r="A242" s="10"/>
      <c r="F242" s="33"/>
      <c r="G242" s="25"/>
      <c r="K242" s="19"/>
    </row>
    <row r="243" spans="1:11" s="1" customFormat="1" x14ac:dyDescent="0.25">
      <c r="A243" s="10"/>
      <c r="F243" s="33"/>
      <c r="G243" s="25"/>
      <c r="K243" s="19"/>
    </row>
    <row r="244" spans="1:11" s="1" customFormat="1" x14ac:dyDescent="0.25">
      <c r="A244" s="10"/>
      <c r="F244" s="33"/>
      <c r="G244" s="25"/>
      <c r="K244" s="19"/>
    </row>
    <row r="245" spans="1:11" s="1" customFormat="1" x14ac:dyDescent="0.25">
      <c r="A245" s="10"/>
      <c r="F245" s="33"/>
      <c r="G245" s="25"/>
      <c r="K245" s="19"/>
    </row>
    <row r="246" spans="1:11" s="1" customFormat="1" x14ac:dyDescent="0.25">
      <c r="A246" s="10"/>
      <c r="F246" s="33"/>
      <c r="G246" s="25"/>
      <c r="K246" s="19"/>
    </row>
    <row r="247" spans="1:11" s="1" customFormat="1" x14ac:dyDescent="0.25">
      <c r="A247" s="10"/>
      <c r="F247" s="33"/>
      <c r="G247" s="25"/>
      <c r="K247" s="19"/>
    </row>
    <row r="248" spans="1:11" s="1" customFormat="1" x14ac:dyDescent="0.25">
      <c r="A248" s="10"/>
      <c r="F248" s="33"/>
      <c r="G248" s="25"/>
      <c r="K248" s="19"/>
    </row>
    <row r="249" spans="1:11" s="1" customFormat="1" x14ac:dyDescent="0.25">
      <c r="A249" s="10"/>
      <c r="F249" s="33"/>
      <c r="G249" s="25"/>
      <c r="K249" s="19"/>
    </row>
    <row r="250" spans="1:11" s="1" customFormat="1" x14ac:dyDescent="0.25">
      <c r="A250" s="10"/>
      <c r="F250" s="33"/>
      <c r="G250" s="25"/>
      <c r="K250" s="19"/>
    </row>
    <row r="251" spans="1:11" s="1" customFormat="1" x14ac:dyDescent="0.25">
      <c r="A251" s="10"/>
      <c r="F251" s="33"/>
      <c r="G251" s="25"/>
      <c r="K251" s="19"/>
    </row>
    <row r="252" spans="1:11" s="1" customFormat="1" x14ac:dyDescent="0.25">
      <c r="A252" s="10"/>
      <c r="F252" s="33"/>
      <c r="G252" s="25"/>
      <c r="K252" s="19"/>
    </row>
    <row r="253" spans="1:11" s="1" customFormat="1" x14ac:dyDescent="0.25">
      <c r="A253" s="10"/>
      <c r="F253" s="33"/>
      <c r="G253" s="25"/>
      <c r="K253" s="19"/>
    </row>
    <row r="254" spans="1:11" s="1" customFormat="1" x14ac:dyDescent="0.25">
      <c r="A254" s="10"/>
      <c r="F254" s="33"/>
      <c r="G254" s="25"/>
      <c r="K254" s="19"/>
    </row>
    <row r="255" spans="1:11" s="1" customFormat="1" x14ac:dyDescent="0.25">
      <c r="A255" s="10"/>
      <c r="F255" s="33"/>
      <c r="G255" s="25"/>
      <c r="K255" s="19"/>
    </row>
    <row r="256" spans="1:11" s="1" customFormat="1" x14ac:dyDescent="0.25">
      <c r="A256" s="10"/>
      <c r="F256" s="33"/>
      <c r="G256" s="25"/>
      <c r="K256" s="19"/>
    </row>
    <row r="257" spans="1:11" s="1" customFormat="1" x14ac:dyDescent="0.25">
      <c r="A257" s="10"/>
      <c r="F257" s="33"/>
      <c r="G257" s="25"/>
      <c r="K257" s="19"/>
    </row>
    <row r="258" spans="1:11" s="1" customFormat="1" x14ac:dyDescent="0.25">
      <c r="A258" s="10"/>
      <c r="F258" s="33"/>
      <c r="G258" s="25"/>
      <c r="K258" s="19"/>
    </row>
    <row r="259" spans="1:11" s="1" customFormat="1" x14ac:dyDescent="0.25">
      <c r="A259" s="10"/>
      <c r="F259" s="33"/>
      <c r="G259" s="25"/>
      <c r="K259" s="19"/>
    </row>
    <row r="260" spans="1:11" s="1" customFormat="1" x14ac:dyDescent="0.25">
      <c r="A260" s="10"/>
      <c r="F260" s="33"/>
      <c r="G260" s="25"/>
      <c r="K260" s="19"/>
    </row>
    <row r="261" spans="1:11" s="1" customFormat="1" x14ac:dyDescent="0.25">
      <c r="A261" s="10"/>
      <c r="F261" s="33"/>
      <c r="G261" s="25"/>
      <c r="K261" s="19"/>
    </row>
    <row r="262" spans="1:11" s="1" customFormat="1" x14ac:dyDescent="0.25">
      <c r="A262" s="10"/>
      <c r="F262" s="33"/>
      <c r="G262" s="25"/>
      <c r="K262" s="19"/>
    </row>
    <row r="263" spans="1:11" s="1" customFormat="1" x14ac:dyDescent="0.25">
      <c r="A263" s="10"/>
      <c r="F263" s="33"/>
      <c r="G263" s="25"/>
      <c r="K263" s="19"/>
    </row>
    <row r="264" spans="1:11" s="1" customFormat="1" x14ac:dyDescent="0.25">
      <c r="A264" s="10"/>
      <c r="F264" s="33"/>
      <c r="G264" s="25"/>
      <c r="K264" s="19"/>
    </row>
    <row r="265" spans="1:11" s="1" customFormat="1" x14ac:dyDescent="0.25">
      <c r="A265" s="10"/>
      <c r="F265" s="33"/>
      <c r="G265" s="25"/>
      <c r="K265" s="19"/>
    </row>
    <row r="266" spans="1:11" s="1" customFormat="1" x14ac:dyDescent="0.25">
      <c r="A266" s="10"/>
      <c r="F266" s="33"/>
      <c r="G266" s="25"/>
      <c r="K266" s="19"/>
    </row>
    <row r="267" spans="1:11" s="1" customFormat="1" x14ac:dyDescent="0.25">
      <c r="A267" s="10"/>
      <c r="F267" s="33"/>
      <c r="G267" s="25"/>
      <c r="K267" s="19"/>
    </row>
  </sheetData>
  <mergeCells count="12">
    <mergeCell ref="J5:J6"/>
    <mergeCell ref="K5:L5"/>
    <mergeCell ref="A1:L1"/>
    <mergeCell ref="A3:A6"/>
    <mergeCell ref="B3:B6"/>
    <mergeCell ref="C3:E5"/>
    <mergeCell ref="F3:L3"/>
    <mergeCell ref="F4:F6"/>
    <mergeCell ref="G4:L4"/>
    <mergeCell ref="G5:G6"/>
    <mergeCell ref="H5:H6"/>
    <mergeCell ref="I5:I6"/>
  </mergeCells>
  <pageMargins left="0.70866141732283472" right="0.70866141732283472" top="0.74803149606299213" bottom="0.74803149606299213" header="0.31496062992125984" footer="0.31496062992125984"/>
  <pageSetup paperSize="9" scale="45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шк.5 01.01.2018г.</vt:lpstr>
      <vt:lpstr>шк.5 01.01.2019г.</vt:lpstr>
      <vt:lpstr>шк.5 01.01.2020г.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2018-02-21T10:49:13Z</dcterms:modified>
</cp:coreProperties>
</file>